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60" windowWidth="27660" windowHeight="12660" activeTab="2"/>
  </bookViews>
  <sheets>
    <sheet name="прил 2" sheetId="1" r:id="rId1"/>
    <sheet name="прил 3" sheetId="2" r:id="rId2"/>
    <sheet name="прил 5" sheetId="4" r:id="rId3"/>
    <sheet name="прил 6" sheetId="5" r:id="rId4"/>
    <sheet name="прил 7" sheetId="6" r:id="rId5"/>
    <sheet name="прил 8" sheetId="7" r:id="rId6"/>
    <sheet name="прил 9" sheetId="8" r:id="rId7"/>
    <sheet name="прил 10" sheetId="9" r:id="rId8"/>
    <sheet name="прил 1" sheetId="10" r:id="rId9"/>
  </sheets>
  <definedNames>
    <definedName name="_xlnm._FilterDatabase" localSheetId="0" hidden="1">'прил 2'!$A$8:$D$242</definedName>
    <definedName name="_xlnm._FilterDatabase" localSheetId="1" hidden="1">'прил 3'!$A$8:$F$1350</definedName>
  </definedNames>
  <calcPr calcId="145621"/>
</workbook>
</file>

<file path=xl/calcChain.xml><?xml version="1.0" encoding="utf-8"?>
<calcChain xmlns="http://schemas.openxmlformats.org/spreadsheetml/2006/main">
  <c r="G8" i="4" l="1"/>
  <c r="H8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25" i="4"/>
  <c r="G163" i="4"/>
  <c r="G161" i="4"/>
  <c r="G156" i="4"/>
  <c r="G154" i="4"/>
  <c r="G152" i="4"/>
  <c r="G150" i="4"/>
  <c r="G148" i="4"/>
  <c r="G146" i="4"/>
  <c r="G144" i="4"/>
  <c r="G142" i="4"/>
  <c r="G137" i="4"/>
  <c r="G138" i="4"/>
  <c r="G133" i="4"/>
  <c r="G135" i="4"/>
  <c r="G127" i="4"/>
  <c r="G128" i="4"/>
  <c r="G124" i="4"/>
  <c r="G125" i="4"/>
  <c r="G121" i="4"/>
  <c r="G118" i="4"/>
  <c r="G119" i="4"/>
  <c r="G71" i="4"/>
  <c r="F71" i="4"/>
  <c r="G112" i="4"/>
  <c r="G108" i="4"/>
  <c r="F94" i="4"/>
  <c r="G94" i="4"/>
  <c r="G106" i="4"/>
  <c r="G104" i="4"/>
  <c r="G102" i="4"/>
  <c r="G97" i="4"/>
  <c r="G95" i="4"/>
  <c r="G91" i="4"/>
  <c r="G92" i="4"/>
  <c r="G88" i="4"/>
  <c r="G89" i="4"/>
  <c r="G86" i="4"/>
  <c r="G84" i="4"/>
  <c r="G82" i="4"/>
  <c r="G72" i="4"/>
  <c r="G79" i="4"/>
  <c r="G77" i="4"/>
  <c r="G75" i="4"/>
  <c r="G73" i="4"/>
  <c r="G69" i="4"/>
  <c r="G66" i="4"/>
  <c r="G67" i="4"/>
  <c r="G46" i="4"/>
  <c r="G53" i="4"/>
  <c r="F53" i="4"/>
  <c r="F46" i="4"/>
  <c r="G61" i="4"/>
  <c r="F61" i="4"/>
  <c r="G58" i="4"/>
  <c r="G59" i="4"/>
  <c r="G54" i="4"/>
  <c r="G50" i="4"/>
  <c r="G51" i="4"/>
  <c r="G47" i="4"/>
  <c r="G48" i="4"/>
  <c r="G44" i="4"/>
  <c r="G42" i="4"/>
  <c r="G41" i="4" s="1"/>
  <c r="G38" i="4"/>
  <c r="G35" i="4"/>
  <c r="G33" i="4"/>
  <c r="G32" i="4" s="1"/>
  <c r="G28" i="4"/>
  <c r="G25" i="4"/>
  <c r="G26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10" i="4"/>
  <c r="G10" i="4"/>
  <c r="G23" i="4"/>
  <c r="G21" i="4"/>
  <c r="G19" i="4"/>
  <c r="G17" i="4"/>
  <c r="G13" i="4"/>
  <c r="G11" i="4"/>
  <c r="G40" i="4" l="1"/>
  <c r="E26" i="9"/>
  <c r="C20" i="7" l="1"/>
  <c r="E7" i="9"/>
  <c r="E8" i="9" s="1"/>
  <c r="E9" i="9"/>
  <c r="E6" i="9"/>
  <c r="E10" i="9" s="1"/>
  <c r="D19" i="8"/>
  <c r="C19" i="8"/>
  <c r="E10" i="8"/>
  <c r="E9" i="8"/>
  <c r="E8" i="8"/>
  <c r="D17" i="7"/>
  <c r="C17" i="7"/>
  <c r="E16" i="7"/>
  <c r="E15" i="7"/>
  <c r="E14" i="7"/>
  <c r="D12" i="7"/>
  <c r="C12" i="7"/>
  <c r="E11" i="7"/>
  <c r="E10" i="7"/>
  <c r="E9" i="7"/>
  <c r="D19" i="6"/>
  <c r="C19" i="6"/>
  <c r="E10" i="6"/>
  <c r="E9" i="6"/>
  <c r="E8" i="6"/>
  <c r="D19" i="5"/>
  <c r="C19" i="5"/>
  <c r="E10" i="5"/>
  <c r="E9" i="5"/>
  <c r="E8" i="5"/>
  <c r="F163" i="4"/>
  <c r="F161" i="4"/>
  <c r="F158" i="4"/>
  <c r="F156" i="4"/>
  <c r="F154" i="4"/>
  <c r="F152" i="4"/>
  <c r="F150" i="4"/>
  <c r="F148" i="4"/>
  <c r="F146" i="4"/>
  <c r="F144" i="4"/>
  <c r="F142" i="4"/>
  <c r="F138" i="4"/>
  <c r="F137" i="4" s="1"/>
  <c r="F135" i="4"/>
  <c r="F133" i="4" s="1"/>
  <c r="F131" i="4"/>
  <c r="F130" i="4" s="1"/>
  <c r="F128" i="4"/>
  <c r="F127" i="4" s="1"/>
  <c r="F125" i="4"/>
  <c r="F124" i="4" s="1"/>
  <c r="F121" i="4"/>
  <c r="F119" i="4"/>
  <c r="F118" i="4" s="1"/>
  <c r="F112" i="4"/>
  <c r="F108" i="4"/>
  <c r="F106" i="4"/>
  <c r="F104" i="4"/>
  <c r="F102" i="4"/>
  <c r="F100" i="4"/>
  <c r="F99" i="4" s="1"/>
  <c r="F97" i="4"/>
  <c r="F95" i="4"/>
  <c r="F92" i="4"/>
  <c r="F91" i="4"/>
  <c r="F89" i="4"/>
  <c r="F88" i="4"/>
  <c r="F86" i="4"/>
  <c r="F85" i="4"/>
  <c r="F84" i="4" s="1"/>
  <c r="F82" i="4"/>
  <c r="F79" i="4"/>
  <c r="F77" i="4"/>
  <c r="F76" i="4"/>
  <c r="F75" i="4" s="1"/>
  <c r="F73" i="4"/>
  <c r="F69" i="4"/>
  <c r="F67" i="4"/>
  <c r="F66" i="4" s="1"/>
  <c r="F59" i="4"/>
  <c r="F58" i="4" s="1"/>
  <c r="F56" i="4"/>
  <c r="F54" i="4"/>
  <c r="F51" i="4"/>
  <c r="F50" i="4" s="1"/>
  <c r="F48" i="4"/>
  <c r="F47" i="4" s="1"/>
  <c r="F44" i="4"/>
  <c r="F42" i="4"/>
  <c r="F41" i="4" s="1"/>
  <c r="F38" i="4"/>
  <c r="F33" i="4"/>
  <c r="F32" i="4" s="1"/>
  <c r="F30" i="4"/>
  <c r="F28" i="4"/>
  <c r="F26" i="4"/>
  <c r="F25" i="4" s="1"/>
  <c r="F23" i="4"/>
  <c r="F21" i="4"/>
  <c r="F19" i="4"/>
  <c r="F17" i="4"/>
  <c r="F15" i="4"/>
  <c r="F13" i="4"/>
  <c r="F11" i="4"/>
  <c r="F10" i="4"/>
  <c r="D18" i="10"/>
  <c r="C18" i="10"/>
  <c r="D15" i="10"/>
  <c r="D10" i="10"/>
  <c r="C10" i="10"/>
  <c r="C22" i="10" s="1"/>
  <c r="D7" i="10"/>
  <c r="C7" i="10"/>
  <c r="E19" i="8" l="1"/>
  <c r="E17" i="7"/>
  <c r="E19" i="6"/>
  <c r="E19" i="5"/>
  <c r="D20" i="7"/>
  <c r="E12" i="7"/>
  <c r="E20" i="7" s="1"/>
  <c r="F35" i="4"/>
  <c r="F40" i="4"/>
  <c r="F72" i="4"/>
  <c r="F81" i="4"/>
  <c r="D22" i="10"/>
  <c r="E675" i="2"/>
  <c r="E674" i="2"/>
  <c r="E672" i="2"/>
  <c r="E671" i="2"/>
  <c r="E668" i="2"/>
  <c r="E667" i="2"/>
  <c r="E666" i="2"/>
  <c r="E665" i="2"/>
  <c r="E662" i="2"/>
  <c r="E661" i="2"/>
  <c r="E660" i="2"/>
  <c r="E659" i="2"/>
  <c r="E656" i="2"/>
  <c r="E655" i="2"/>
  <c r="E654" i="2"/>
  <c r="E653" i="2"/>
  <c r="E652" i="2"/>
  <c r="E651" i="2"/>
  <c r="E648" i="2"/>
  <c r="E647" i="2"/>
  <c r="E646" i="2"/>
  <c r="E645" i="2"/>
  <c r="E642" i="2"/>
  <c r="E641" i="2"/>
  <c r="E639" i="2"/>
  <c r="E638" i="2"/>
  <c r="E637" i="2"/>
  <c r="E633" i="2"/>
  <c r="E629" i="2"/>
  <c r="E628" i="2"/>
  <c r="E624" i="2"/>
  <c r="E623" i="2"/>
  <c r="E622" i="2"/>
  <c r="E621" i="2"/>
  <c r="E617" i="2"/>
  <c r="E613" i="2"/>
  <c r="E612" i="2"/>
  <c r="E611" i="2"/>
  <c r="E610" i="2"/>
  <c r="E609" i="2"/>
  <c r="E606" i="2"/>
  <c r="E605" i="2"/>
  <c r="E604" i="2"/>
  <c r="E603" i="2"/>
  <c r="E600" i="2"/>
  <c r="E599" i="2"/>
  <c r="E598" i="2"/>
  <c r="E597" i="2"/>
  <c r="E594" i="2"/>
  <c r="E593" i="2"/>
  <c r="E590" i="2"/>
  <c r="E587" i="2"/>
  <c r="E586" i="2"/>
  <c r="E585" i="2"/>
  <c r="E583" i="2"/>
  <c r="E582" i="2"/>
  <c r="E580" i="2"/>
  <c r="E579" i="2"/>
  <c r="E578" i="2"/>
  <c r="E575" i="2"/>
  <c r="E574" i="2"/>
  <c r="E573" i="2"/>
  <c r="E570" i="2"/>
  <c r="E569" i="2"/>
  <c r="E567" i="2"/>
  <c r="E564" i="2"/>
  <c r="E563" i="2"/>
  <c r="E561" i="2"/>
  <c r="E558" i="2"/>
  <c r="E557" i="2"/>
  <c r="E556" i="2"/>
  <c r="E555" i="2"/>
  <c r="E552" i="2"/>
  <c r="E551" i="2"/>
  <c r="E550" i="2"/>
  <c r="E548" i="2"/>
  <c r="E545" i="2"/>
  <c r="E544" i="2"/>
  <c r="E542" i="2"/>
  <c r="E541" i="2"/>
  <c r="E538" i="2"/>
  <c r="E537" i="2"/>
  <c r="E535" i="2"/>
  <c r="E531" i="2"/>
  <c r="E530" i="2"/>
  <c r="E529" i="2"/>
  <c r="E526" i="2"/>
  <c r="E523" i="2"/>
  <c r="E522" i="2"/>
  <c r="E520" i="2"/>
  <c r="E517" i="2"/>
  <c r="E514" i="2"/>
  <c r="E513" i="2"/>
  <c r="E512" i="2"/>
  <c r="E510" i="2"/>
  <c r="E507" i="2"/>
  <c r="E506" i="2"/>
  <c r="E503" i="2"/>
  <c r="E502" i="2"/>
  <c r="E498" i="2"/>
  <c r="E497" i="2"/>
  <c r="E496" i="2"/>
  <c r="E495" i="2"/>
  <c r="E491" i="2"/>
  <c r="E486" i="2"/>
  <c r="E485" i="2"/>
  <c r="E481" i="2"/>
  <c r="E480" i="2"/>
  <c r="E479" i="2"/>
  <c r="E478" i="2"/>
  <c r="E477" i="2"/>
  <c r="E474" i="2"/>
  <c r="E473" i="2"/>
  <c r="E472" i="2"/>
  <c r="E469" i="2"/>
  <c r="E468" i="2"/>
  <c r="E467" i="2"/>
  <c r="E464" i="2"/>
  <c r="E463" i="2"/>
  <c r="E462" i="2"/>
  <c r="E461" i="2"/>
  <c r="E458" i="2"/>
  <c r="E457" i="2"/>
  <c r="E456" i="2"/>
  <c r="E454" i="2"/>
  <c r="E453" i="2"/>
  <c r="E452" i="2"/>
  <c r="E448" i="2"/>
  <c r="E447" i="2"/>
  <c r="E446" i="2"/>
  <c r="E439" i="2"/>
  <c r="E438" i="2"/>
  <c r="E434" i="2"/>
  <c r="E433" i="2"/>
  <c r="E432" i="2"/>
  <c r="E431" i="2"/>
  <c r="E428" i="2"/>
  <c r="E427" i="2"/>
  <c r="E426" i="2"/>
  <c r="E425" i="2"/>
  <c r="E422" i="2"/>
  <c r="E421" i="2"/>
  <c r="E417" i="2"/>
  <c r="E416" i="2"/>
  <c r="E412" i="2"/>
  <c r="E411" i="2"/>
  <c r="E410" i="2"/>
  <c r="E409" i="2"/>
  <c r="E408" i="2"/>
  <c r="E405" i="2"/>
  <c r="E404" i="2"/>
  <c r="E401" i="2"/>
  <c r="E400" i="2"/>
  <c r="E397" i="2"/>
  <c r="E396" i="2"/>
  <c r="E393" i="2"/>
  <c r="E392" i="2"/>
  <c r="E391" i="2"/>
  <c r="E390" i="2"/>
  <c r="E389" i="2"/>
  <c r="E386" i="2"/>
  <c r="E385" i="2"/>
  <c r="E384" i="2"/>
  <c r="E383" i="2"/>
  <c r="E380" i="2"/>
  <c r="E379" i="2"/>
  <c r="E378" i="2"/>
  <c r="E375" i="2"/>
  <c r="E374" i="2"/>
  <c r="E373" i="2"/>
  <c r="E370" i="2"/>
  <c r="E369" i="2"/>
  <c r="E366" i="2"/>
  <c r="E365" i="2"/>
  <c r="E362" i="2"/>
  <c r="E361" i="2"/>
  <c r="E358" i="2"/>
  <c r="E357" i="2"/>
  <c r="E354" i="2"/>
  <c r="E353" i="2"/>
  <c r="E350" i="2"/>
  <c r="E349" i="2"/>
  <c r="E346" i="2"/>
  <c r="E345" i="2"/>
  <c r="E344" i="2"/>
  <c r="E343" i="2"/>
  <c r="E342" i="2"/>
  <c r="E339" i="2"/>
  <c r="E338" i="2"/>
  <c r="E337" i="2"/>
  <c r="E334" i="2"/>
  <c r="E333" i="2"/>
  <c r="E330" i="2"/>
  <c r="E329" i="2"/>
  <c r="E326" i="2"/>
  <c r="E325" i="2"/>
  <c r="E324" i="2"/>
  <c r="E323" i="2"/>
  <c r="E320" i="2"/>
  <c r="E319" i="2"/>
  <c r="E318" i="2"/>
  <c r="E317" i="2"/>
  <c r="E316" i="2"/>
  <c r="E313" i="2"/>
  <c r="E312" i="2"/>
  <c r="E311" i="2"/>
  <c r="E310" i="2"/>
  <c r="E309" i="2"/>
  <c r="E306" i="2"/>
  <c r="E305" i="2"/>
  <c r="E304" i="2"/>
  <c r="E301" i="2"/>
  <c r="E300" i="2"/>
  <c r="E299" i="2"/>
  <c r="E298" i="2"/>
  <c r="E297" i="2"/>
  <c r="E294" i="2"/>
  <c r="E293" i="2"/>
  <c r="E292" i="2"/>
  <c r="E291" i="2"/>
  <c r="E290" i="2"/>
  <c r="E287" i="2"/>
  <c r="E286" i="2"/>
  <c r="E285" i="2"/>
  <c r="E282" i="2"/>
  <c r="E281" i="2"/>
  <c r="E280" i="2"/>
  <c r="E279" i="2"/>
  <c r="E278" i="2"/>
  <c r="E277" i="2"/>
  <c r="E274" i="2"/>
  <c r="E273" i="2"/>
  <c r="E272" i="2"/>
  <c r="E268" i="2"/>
  <c r="E267" i="2"/>
  <c r="E266" i="2"/>
  <c r="E265" i="2"/>
  <c r="E261" i="2"/>
  <c r="E257" i="2"/>
  <c r="E256" i="2"/>
  <c r="E255" i="2"/>
  <c r="E254" i="2"/>
  <c r="E250" i="2"/>
  <c r="E249" i="2"/>
  <c r="E248" i="2"/>
  <c r="E247" i="2"/>
  <c r="E244" i="2"/>
  <c r="E243" i="2"/>
  <c r="E242" i="2"/>
  <c r="E241" i="2"/>
  <c r="E238" i="2"/>
  <c r="E237" i="2"/>
  <c r="E234" i="2"/>
  <c r="E233" i="2"/>
  <c r="E230" i="2"/>
  <c r="E229" i="2"/>
  <c r="E226" i="2"/>
  <c r="E225" i="2"/>
  <c r="E224" i="2"/>
  <c r="E223" i="2"/>
  <c r="E222" i="2"/>
  <c r="E219" i="2"/>
  <c r="E218" i="2"/>
  <c r="E217" i="2"/>
  <c r="E216" i="2"/>
  <c r="E215" i="2"/>
  <c r="E212" i="2"/>
  <c r="E208" i="2"/>
  <c r="E207" i="2"/>
  <c r="E203" i="2"/>
  <c r="E202" i="2"/>
  <c r="E201" i="2"/>
  <c r="E200" i="2"/>
  <c r="E197" i="2"/>
  <c r="E196" i="2"/>
  <c r="E195" i="2"/>
  <c r="E192" i="2"/>
  <c r="E191" i="2"/>
  <c r="E190" i="2"/>
  <c r="E189" i="2"/>
  <c r="E188" i="2"/>
  <c r="E187" i="2"/>
  <c r="E184" i="2"/>
  <c r="E183" i="2"/>
  <c r="E179" i="2"/>
  <c r="E178" i="2"/>
  <c r="E177" i="2"/>
  <c r="E176" i="2"/>
  <c r="E175" i="2"/>
  <c r="E172" i="2"/>
  <c r="E171" i="2"/>
  <c r="E168" i="2"/>
  <c r="E167" i="2"/>
  <c r="E166" i="2"/>
  <c r="E165" i="2"/>
  <c r="E161" i="2"/>
  <c r="E157" i="2"/>
  <c r="E156" i="2"/>
  <c r="E155" i="2"/>
  <c r="E154" i="2"/>
  <c r="E153" i="2"/>
  <c r="E151" i="2"/>
  <c r="E148" i="2"/>
  <c r="E144" i="2"/>
  <c r="E143" i="2"/>
  <c r="E140" i="2"/>
  <c r="E139" i="2"/>
  <c r="E135" i="2"/>
  <c r="E134" i="2"/>
  <c r="E132" i="2"/>
  <c r="E129" i="2"/>
  <c r="E128" i="2"/>
  <c r="E127" i="2"/>
  <c r="E124" i="2"/>
  <c r="E123" i="2"/>
  <c r="E121" i="2"/>
  <c r="E118" i="2"/>
  <c r="E117" i="2"/>
  <c r="E116" i="2"/>
  <c r="E115" i="2"/>
  <c r="E111" i="2"/>
  <c r="E107" i="2"/>
  <c r="E106" i="2"/>
  <c r="E105" i="2"/>
  <c r="E104" i="2"/>
  <c r="E103" i="2"/>
  <c r="E101" i="2"/>
  <c r="E100" i="2"/>
  <c r="E98" i="2"/>
  <c r="E97" i="2"/>
  <c r="E93" i="2"/>
  <c r="E92" i="2"/>
  <c r="E88" i="2"/>
  <c r="E87" i="2"/>
  <c r="E85" i="2"/>
  <c r="E82" i="2"/>
  <c r="E78" i="2"/>
  <c r="E77" i="2"/>
  <c r="E70" i="2"/>
  <c r="E69" i="2"/>
  <c r="E68" i="2"/>
  <c r="E66" i="2"/>
  <c r="E63" i="2"/>
  <c r="E62" i="2"/>
  <c r="E61" i="2"/>
  <c r="E60" i="2"/>
  <c r="E55" i="2"/>
  <c r="E50" i="2"/>
  <c r="E49" i="2"/>
  <c r="E45" i="2"/>
  <c r="E44" i="2"/>
  <c r="E43" i="2"/>
  <c r="E42" i="2"/>
  <c r="E41" i="2"/>
  <c r="E37" i="2"/>
  <c r="E36" i="2"/>
  <c r="E29" i="2"/>
  <c r="E28" i="2"/>
  <c r="E24" i="2"/>
  <c r="E23" i="2"/>
  <c r="E22" i="2"/>
  <c r="E21" i="2"/>
  <c r="E20" i="2"/>
  <c r="E15" i="2"/>
  <c r="E14" i="2"/>
  <c r="E13" i="2"/>
  <c r="E12" i="2"/>
  <c r="E11" i="2"/>
  <c r="E10" i="2"/>
  <c r="E9" i="2"/>
  <c r="E105" i="1"/>
  <c r="E103" i="1"/>
  <c r="E101" i="1"/>
  <c r="E99" i="1"/>
  <c r="E98" i="1"/>
  <c r="E96" i="1"/>
  <c r="E94" i="1"/>
  <c r="E92" i="1"/>
  <c r="E90" i="1"/>
  <c r="E88" i="1"/>
  <c r="E86" i="1"/>
  <c r="E84" i="1"/>
  <c r="E83" i="1"/>
  <c r="E81" i="1"/>
  <c r="E79" i="1"/>
  <c r="E77" i="1"/>
  <c r="E75" i="1"/>
  <c r="E73" i="1"/>
  <c r="E72" i="1"/>
  <c r="E70" i="1"/>
  <c r="E68" i="1"/>
  <c r="E67" i="1"/>
  <c r="E66" i="1"/>
  <c r="E65" i="1"/>
  <c r="E63" i="1"/>
  <c r="E61" i="1"/>
  <c r="E52" i="1"/>
  <c r="E51" i="1"/>
  <c r="E49" i="1"/>
  <c r="E48" i="1"/>
  <c r="E46" i="1"/>
  <c r="E44" i="1"/>
  <c r="E43" i="1"/>
  <c r="E42" i="1"/>
  <c r="E39" i="1"/>
  <c r="E36" i="1"/>
  <c r="E35" i="1"/>
  <c r="E33" i="1"/>
  <c r="E32" i="1"/>
  <c r="E30" i="1"/>
  <c r="E28" i="1"/>
  <c r="E22" i="1"/>
  <c r="E21" i="1"/>
  <c r="E20" i="1"/>
  <c r="E19" i="1"/>
  <c r="E12" i="1"/>
  <c r="E11" i="1"/>
  <c r="E10" i="1"/>
  <c r="E9" i="1"/>
  <c r="F8" i="4" l="1"/>
  <c r="G31" i="4"/>
</calcChain>
</file>

<file path=xl/sharedStrings.xml><?xml version="1.0" encoding="utf-8"?>
<sst xmlns="http://schemas.openxmlformats.org/spreadsheetml/2006/main" count="4013" uniqueCount="1469">
  <si>
    <t>Наименование показателя</t>
  </si>
  <si>
    <t>Код дохода по бюджетной классификации</t>
  </si>
  <si>
    <t>Утвержденные бюджетные назначения</t>
  </si>
  <si>
    <t>1</t>
  </si>
  <si>
    <t>4</t>
  </si>
  <si>
    <t>5</t>
  </si>
  <si>
    <t>Доходы бюджета - всего</t>
  </si>
  <si>
    <t>Х</t>
  </si>
  <si>
    <t>в том числе:
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</si>
  <si>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</si>
  <si>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</si>
  <si>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</si>
  <si>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</si>
  <si>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</si>
  <si>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</si>
  <si>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</si>
  <si>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</si>
  <si>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</si>
  <si>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</si>
  <si>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</si>
  <si>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</si>
  <si>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</si>
  <si>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</si>
  <si>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</si>
  <si>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</si>
  <si>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</si>
  <si>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</si>
  <si>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</si>
  <si>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</si>
  <si>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000 10102080010000110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</si>
  <si>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</si>
  <si>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</si>
  <si>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</si>
  <si>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000 10102210010000110</t>
  </si>
  <si>
    <t>182 10102210011000110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</si>
  <si>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</si>
  <si>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</si>
  <si>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</si>
  <si>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</si>
  <si>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</si>
  <si>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</si>
  <si>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</si>
  <si>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</si>
  <si>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</si>
  <si>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</si>
  <si>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</si>
  <si>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</si>
  <si>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</si>
  <si>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</si>
  <si>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</si>
  <si>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</si>
  <si>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</si>
  <si>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</si>
  <si>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</si>
  <si>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</si>
  <si>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СОВОКУПНЫЙ ДОХОД</t>
  </si>
  <si>
    <t>000 10500000000000000</t>
  </si>
  <si>
    <t>Налог, взимаемый в связи с применением упрощенной системы налогообложения</t>
  </si>
  <si>
    <t>000 10501000000000110</t>
  </si>
  <si>
    <t>Налог, взимаемый с налогоплательщиков, выбравших в качестве объекта налогообложения доходы</t>
  </si>
  <si>
    <t>000 10501010010000110</t>
  </si>
  <si>
    <t>000 10501011010000110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</si>
  <si>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</si>
  <si>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182 10501011011000110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</si>
  <si>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</si>
  <si>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182 10501011013000110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</si>
  <si>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</si>
  <si>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</si>
  <si>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</si>
  <si>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</si>
  <si>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</si>
  <si>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182 10501021011000110</t>
  </si>
  <si>
    <t>Единый налог на вмененный доход для отдельных видов деятельности</t>
  </si>
  <si>
    <t>000 10502000020000110</t>
  </si>
  <si>
    <t>000 10502010020000110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</si>
  <si>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</si>
  <si>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</si>
  <si>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</si>
  <si>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</si>
  <si>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</si>
  <si>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</si>
  <si>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</si>
  <si>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Налог, взимаемый в связи с применением патентной системы налогообложения</t>
  </si>
  <si>
    <t>000 10504000020000110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</si>
  <si>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</si>
  <si>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</si>
  <si>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</si>
  <si>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182 10504020021000110</t>
  </si>
  <si>
    <t>НАЛОГИ НА ИМУЩЕСТВО</t>
  </si>
  <si>
    <t>000 10600000000000000</t>
  </si>
  <si>
    <t>Налог на имущество организаций</t>
  </si>
  <si>
    <t>000 10602000020000110</t>
  </si>
  <si>
    <t>Налог на имущество организаций по имуществу, не входящему в Единую систему газоснабжения</t>
  </si>
  <si>
    <t>000 10602010020000110</t>
  </si>
  <si>
    <t>Налог на имущество организаций по имуществу, не входящему в Единую систему газоснабжения (сумма платежа (перерасчеты, недоимка и задолженность по соответствующему платежу, в том числе по отмененному)</t>
  </si>
  <si>
    <t>182 10602010021000110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</si>
  <si>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</si>
  <si>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</si>
  <si>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</si>
  <si>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000 10803000010000110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</si>
  <si>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</si>
  <si>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</si>
  <si>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</si>
  <si>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182 10803010011050110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</si>
  <si>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</si>
  <si>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182 10803010011060110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</si>
  <si>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</si>
  <si>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</si>
  <si>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</si>
  <si>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</si>
  <si>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</si>
  <si>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</si>
  <si>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</si>
  <si>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972 11105013050000120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</si>
  <si>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</si>
  <si>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</si>
  <si>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</si>
  <si>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972 11105035050000120</t>
  </si>
  <si>
    <t>ПЛАТЕЖИ ПРИ ПОЛЬЗОВАНИИ ПРИРОДНЫМИ РЕСУРСАМИ</t>
  </si>
  <si>
    <t>000 11200000000000000</t>
  </si>
  <si>
    <t>Плата за негативное воздействие на окружающую среду</t>
  </si>
  <si>
    <t>000 11201000010000120</t>
  </si>
  <si>
    <t>Плата за выбросы загрязняющих веществ в атмосферный воздух стационарными объектами</t>
  </si>
  <si>
    <t>000 11201010010000120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</si>
  <si>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</si>
  <si>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</si>
  <si>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размещение отходов производства и потребления</t>
  </si>
  <si>
    <t>000 11201040010000120</t>
  </si>
  <si>
    <t>Плата за размещение отходов производства</t>
  </si>
  <si>
    <t>000 11201041010000120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</si>
  <si>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</si>
  <si>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048 11201041016000120</t>
  </si>
  <si>
    <t>ДОХОДЫ ОТ ПРОДАЖИ МАТЕРИАЛЬНЫХ И НЕМАТЕРИАЛЬНЫХ АКТИВОВ</t>
  </si>
  <si>
    <t>000 11400000000000000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</si>
  <si>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</si>
  <si>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</si>
  <si>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</si>
  <si>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</si>
  <si>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</si>
  <si>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972 11406013050000430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</si>
  <si>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</si>
  <si>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</si>
  <si>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</si>
  <si>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</si>
  <si>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</si>
  <si>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</si>
  <si>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</si>
  <si>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931 11601053010000140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</si>
  <si>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</si>
  <si>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</si>
  <si>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</si>
  <si>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931 11601063010000140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</si>
  <si>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</si>
  <si>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</si>
  <si>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</si>
  <si>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931 11601073010000140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</si>
  <si>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</si>
  <si>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</si>
  <si>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</si>
  <si>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931 11601143010000140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</si>
  <si>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</si>
  <si>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000 11601150010000140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</si>
  <si>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</si>
  <si>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931 11601153010000140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</si>
  <si>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</si>
  <si>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</si>
  <si>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</si>
  <si>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931 11601173010000140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</si>
  <si>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</si>
  <si>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</si>
  <si>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</si>
  <si>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931 11601193010000140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</si>
  <si>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</si>
  <si>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</si>
  <si>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</si>
  <si>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931 11601203010000140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</si>
  <si>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</si>
  <si>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</si>
  <si>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</si>
  <si>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</si>
  <si>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</si>
  <si>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972 11607090050000140</t>
  </si>
  <si>
    <t>Платежи в целях возмещения причиненного ущерба (убытков)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</si>
  <si>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</si>
  <si>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</si>
  <si>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</si>
  <si>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</si>
  <si>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</si>
  <si>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</si>
  <si>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971 11610123010051140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</si>
  <si>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</si>
  <si>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</si>
  <si>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</si>
  <si>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</si>
  <si>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</si>
  <si>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</si>
  <si>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</si>
  <si>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</si>
  <si>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</si>
  <si>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971 20215001050000150</t>
  </si>
  <si>
    <t>Дотации бюджетам на поддержку мер по обеспечению сбалансированности бюджетов</t>
  </si>
  <si>
    <t>000 20215002000000150</t>
  </si>
  <si>
    <t>Дотации бюджетам муниципальных районов на поддержку мер по обеспечению сбалансированности бюджетов</t>
  </si>
  <si>
    <t>971 20215002050000150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</si>
  <si>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</si>
  <si>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</si>
  <si>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</si>
  <si>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000 20225179000000150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</si>
  <si>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</si>
  <si>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971 20225179050000150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</si>
  <si>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</si>
  <si>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</si>
  <si>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</si>
  <si>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971 20225304050000150</t>
  </si>
  <si>
    <t>Субсидии бюджетам на реализацию мероприятий по обеспечению жильем молодых семей</t>
  </si>
  <si>
    <t>000 20225497000000150</t>
  </si>
  <si>
    <t>Субсидии бюджетам муниципальных районов на реализацию мероприятий по обеспечению жильем молодых семей</t>
  </si>
  <si>
    <t>971 20225497050000150</t>
  </si>
  <si>
    <t>Субсидии бюджетам на реализацию программ формирования современной городской среды</t>
  </si>
  <si>
    <t>000 20225555000000150</t>
  </si>
  <si>
    <t>Субсидии бюджетам муниципальных районов на реализацию программ формирования современной городской среды</t>
  </si>
  <si>
    <t>971 20225555050000150</t>
  </si>
  <si>
    <t>Прочие субсидии</t>
  </si>
  <si>
    <t>000 20229999000000150</t>
  </si>
  <si>
    <t>Прочие субсидии бюджетам муниципальных районов</t>
  </si>
  <si>
    <t>971 20229999050000150</t>
  </si>
  <si>
    <t>Субвенции бюджетам бюджетной системы Российской Федерации</t>
  </si>
  <si>
    <t>000 20230000000000150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</si>
  <si>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</si>
  <si>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000 20230022000000150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</si>
  <si>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</si>
  <si>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971 20230022050000150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</si>
  <si>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</si>
  <si>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</si>
  <si>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</si>
  <si>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971 20230024050000150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</si>
  <si>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</si>
  <si>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000 20230027000000150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</si>
  <si>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</si>
  <si>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971 20230027050000150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</si>
  <si>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</si>
  <si>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000 20235084000000150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</si>
  <si>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</si>
  <si>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971 20235084050000150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</si>
  <si>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</si>
  <si>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</si>
  <si>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</si>
  <si>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971 20235118050000150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</si>
  <si>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</si>
  <si>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</si>
  <si>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</si>
  <si>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971 20235120050000150</t>
  </si>
  <si>
    <t>Субвенции бюджетам на оплату жилищно-коммунальных услуг отдельным категориям граждан</t>
  </si>
  <si>
    <t>000 20235250000000150</t>
  </si>
  <si>
    <t>Субвенции бюджетам муниципальных районов на оплату жилищно-коммунальных услуг отдельным категориям граждан</t>
  </si>
  <si>
    <t>971 20235250050000150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</si>
  <si>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</si>
  <si>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</si>
  <si>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</si>
  <si>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</si>
  <si>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</si>
  <si>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971 20240014050000150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</si>
  <si>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</si>
  <si>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000 20245050000000150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</si>
  <si>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</si>
  <si>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971 20245050050000150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</si>
  <si>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</si>
  <si>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000 20245303000000150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</si>
  <si>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</si>
  <si>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971 20245303050000150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</si>
  <si>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</si>
  <si>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</si>
  <si>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муниципальных районов</t>
  </si>
  <si>
    <t>971 20249999050000150</t>
  </si>
  <si>
    <t>Расходы бюджета - всего</t>
  </si>
  <si>
    <t>в том числе:
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</si>
  <si>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</si>
  <si>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</si>
  <si>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</si>
  <si>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Обеспечение функционирования Председателя Администрации Чаа-Хольского кожууна Республики Тыва и Аппарата Администрации Чаа-Хольского кожууна Республики Тыва</t>
  </si>
  <si>
    <t>000 0102 7800000000 000</t>
  </si>
  <si>
    <t>!Уточнить</t>
  </si>
  <si>
    <t>000 0102 7860000000 000</t>
  </si>
  <si>
    <t>Председатель Администрации Чаа-Хольского кожууна Республики Тыва</t>
  </si>
  <si>
    <t>000 0102 7860000111 000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</si>
  <si>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</si>
  <si>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000 0102 7860000111 100</t>
  </si>
  <si>
    <t>Расходы на выплаты персоналу государственных (муниципальных) органов</t>
  </si>
  <si>
    <t>000 0102 7860000111 120</t>
  </si>
  <si>
    <t>Фонд оплаты труда государственных (муниципальных) органов</t>
  </si>
  <si>
    <t>972 0102 7860000111 121</t>
  </si>
  <si>
    <t>Иные выплаты персоналу государственных (муниципальных) органов, за исключением фонда оплаты труда</t>
  </si>
  <si>
    <t>972 0102 7860000111 122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</si>
  <si>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</si>
  <si>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972 0102 7860000111 129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</si>
  <si>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</si>
  <si>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</si>
  <si>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Обеспечение деятельности Хурала представителей Чаа-Хольского кожууна Республики Тыва</t>
  </si>
  <si>
    <t>000 0103 7900000000 000</t>
  </si>
  <si>
    <t>!уточнить</t>
  </si>
  <si>
    <t>000 0103 7960000000 000</t>
  </si>
  <si>
    <t>Председатель Хурала представителей Чаа-Хольского кожууна Республики Тыва</t>
  </si>
  <si>
    <t>000 0103 7960000111 000</t>
  </si>
  <si>
    <t>000 0103 7960000111 100</t>
  </si>
  <si>
    <t>000 0103 7960000111 120</t>
  </si>
  <si>
    <t>973 0103 7960000111 121</t>
  </si>
  <si>
    <t>973 0103 7960000111 129</t>
  </si>
  <si>
    <t>Депутаты Хурала представителей Чаа-Хольского кожууна Республики Тыва</t>
  </si>
  <si>
    <t>000 0103 7960000112 000</t>
  </si>
  <si>
    <t>000 0103 7960000112 100</t>
  </si>
  <si>
    <t>Расходы на выплаты персоналу казенных учреждений</t>
  </si>
  <si>
    <t>000 0103 7960000112 110</t>
  </si>
  <si>
    <t>Фонд оплаты труда учреждений</t>
  </si>
  <si>
    <t>973 0103 7960000112 111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</si>
  <si>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</si>
  <si>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973 0103 7960000112 119</t>
  </si>
  <si>
    <t>000 0103 7960000112 120</t>
  </si>
  <si>
    <t>973 0103 7960000112 121</t>
  </si>
  <si>
    <t>973 0103 7960000112 129</t>
  </si>
  <si>
    <t>Аппарат Хурала представителей Чаа-Хольского кожууна Республики Тыва</t>
  </si>
  <si>
    <t>000 0103 7960000193 000</t>
  </si>
  <si>
    <t>Закупка товаров, работ и услуг для обеспечения государственных (муниципальных) нужд</t>
  </si>
  <si>
    <t>000 0103 7960000193 200</t>
  </si>
  <si>
    <t>Иные закупки товаров, работ и услуг для обеспечения государственных (муниципальных) нужд</t>
  </si>
  <si>
    <t>000 0103 7960000193 240</t>
  </si>
  <si>
    <t>Закупка товаров, работ и услуг в сфере информационно-коммуникационных технологий</t>
  </si>
  <si>
    <t>973 0103 7960000193 242</t>
  </si>
  <si>
    <t>Прочая закупка товаров, работ и услуг</t>
  </si>
  <si>
    <t>973 0103 7960000193 244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</si>
  <si>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</si>
  <si>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</si>
  <si>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000 0104 7800000000 000</t>
  </si>
  <si>
    <t>000 0104 7860000000 000</t>
  </si>
  <si>
    <t>Расходы на выплаты по оплате труда работников Аппарата Администрации Чаа-Хольского кожууна Республики Тыва</t>
  </si>
  <si>
    <t>000 0104 7860000113 000</t>
  </si>
  <si>
    <t>000 0104 7860000113 100</t>
  </si>
  <si>
    <t>000 0104 7860000113 120</t>
  </si>
  <si>
    <t>972 0104 7860000113 121</t>
  </si>
  <si>
    <t>972 0104 7860000113 129</t>
  </si>
  <si>
    <t>Обеспечение функционирования Аппарата Администрации Чаа-Хольского кожууна Республики Тыва</t>
  </si>
  <si>
    <t>000 0104 7860000193 000</t>
  </si>
  <si>
    <t>000 0104 7860000193 200</t>
  </si>
  <si>
    <t>000 0104 7860000193 240</t>
  </si>
  <si>
    <t>972 0104 7860000193 242</t>
  </si>
  <si>
    <t>972 0104 7860000193 244</t>
  </si>
  <si>
    <t>Закупка энергетических ресурсов</t>
  </si>
  <si>
    <t>972 0104 7860000193 247</t>
  </si>
  <si>
    <t>Иные бюджетные ассигнования</t>
  </si>
  <si>
    <t>000 0104 7860000193 800</t>
  </si>
  <si>
    <t>Уплата налогов, сборов и иных платежей</t>
  </si>
  <si>
    <t>000 0104 7860000193 850</t>
  </si>
  <si>
    <t>Уплата налога на имущество организаций и земельного налога</t>
  </si>
  <si>
    <t>972 0104 7860000193 851</t>
  </si>
  <si>
    <t>Уплата прочих налогов, сборов</t>
  </si>
  <si>
    <t>972 0104 7860000193 852</t>
  </si>
  <si>
    <t>Уплата иных платежей</t>
  </si>
  <si>
    <t>972 0104 7860000193 853</t>
  </si>
  <si>
    <t>Судебная система</t>
  </si>
  <si>
    <t>000 0105 0000000000 000</t>
  </si>
  <si>
    <t>Обеспечение деятельности органов юстиции</t>
  </si>
  <si>
    <t>000 0105 9200000000 000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</si>
  <si>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</si>
  <si>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000 0105 9200051200 000</t>
  </si>
  <si>
    <t>000 0105 9200051200 200</t>
  </si>
  <si>
    <t>000 0105 9200051200 240</t>
  </si>
  <si>
    <t>972 0105 9200051200 244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</si>
  <si>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</si>
  <si>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</si>
  <si>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Обеспечение деятельности органов исполнительной власти Чаа-Хольского кожууна Республики Тыва</t>
  </si>
  <si>
    <t>000 0106 8900000000 000</t>
  </si>
  <si>
    <t>000 0106 8910000000 000</t>
  </si>
  <si>
    <t>Расходы на выплаты по оплате труда работников финансового органа Чаа-Хольского кожууна</t>
  </si>
  <si>
    <t>000 0106 8910000110 000</t>
  </si>
  <si>
    <t>000 0106 8910000110 100</t>
  </si>
  <si>
    <t>000 0106 8910000110 110</t>
  </si>
  <si>
    <t>971 0106 8910000110 111</t>
  </si>
  <si>
    <t>971 0106 8910000110 119</t>
  </si>
  <si>
    <t>000 0106 8910000110 120</t>
  </si>
  <si>
    <t>971 0106 8910000110 121</t>
  </si>
  <si>
    <t>971 0106 8910000110 129</t>
  </si>
  <si>
    <t>Расходы на обеспечение функций финансового органа Чаа-Хольского кожууна</t>
  </si>
  <si>
    <t>000 0106 8910000190 000</t>
  </si>
  <si>
    <t>000 0106 8910000190 200</t>
  </si>
  <si>
    <t>000 0106 8910000190 240</t>
  </si>
  <si>
    <t>971 0106 8910000190 242</t>
  </si>
  <si>
    <t>971 0106 8910000190 244</t>
  </si>
  <si>
    <t>000 0106 8910000190 800</t>
  </si>
  <si>
    <t>000 0106 8910000190 850</t>
  </si>
  <si>
    <t>971 0106 8910000190 852</t>
  </si>
  <si>
    <t>Обеспечение деятельности Контрольно-счетной палаты Чаа-Хольского кожууна</t>
  </si>
  <si>
    <t>000 0106 9300000000 000</t>
  </si>
  <si>
    <t>000 0106 9360000000 000</t>
  </si>
  <si>
    <t>Председатель Контрольно-счетной палаты Чаа-Хольского кожууна Республики Тыва и его инспектор</t>
  </si>
  <si>
    <t>000 0106 9360000111 000</t>
  </si>
  <si>
    <t>000 0106 9360000111 100</t>
  </si>
  <si>
    <t>000 0106 9360000111 120</t>
  </si>
  <si>
    <t>982 0106 9360000111 121</t>
  </si>
  <si>
    <t>982 0106 9360000111 129</t>
  </si>
  <si>
    <t>Расходы на обеспечение функций контрольно-счетной палаты муниципального района «Чаа-Хольский кожуун Республики Тыва</t>
  </si>
  <si>
    <t>000 0106 9360000190 000</t>
  </si>
  <si>
    <t>000 0106 9360000190 200</t>
  </si>
  <si>
    <t>000 0106 9360000190 240</t>
  </si>
  <si>
    <t>982 0106 9360000190 242</t>
  </si>
  <si>
    <t>982 0106 9360000190 244</t>
  </si>
  <si>
    <t>Резервные фонды</t>
  </si>
  <si>
    <t>000 0111 0000000000 000</t>
  </si>
  <si>
    <t>Непрограммные расходы по предоставлению межбюджетных трансфертов и резервные фонды</t>
  </si>
  <si>
    <t>000 0111 9700000000 000</t>
  </si>
  <si>
    <t>Уточнить</t>
  </si>
  <si>
    <t>000 0111 9750000000 000</t>
  </si>
  <si>
    <t>Резервный фонд Чаа-Хольского кожууна Республики Тыва</t>
  </si>
  <si>
    <t>000 0111 9750400000 000</t>
  </si>
  <si>
    <t>000 0111 9750400000 800</t>
  </si>
  <si>
    <t>Резервные средства</t>
  </si>
  <si>
    <t>972 0111 9750400000 870</t>
  </si>
  <si>
    <t>Другие общегосударственные вопросы</t>
  </si>
  <si>
    <t>000 0113 0000000000 000</t>
  </si>
  <si>
    <t>Муниципальная программа Чаа-Хольского кожууна Республики Тыва "Развитие образования и науки в Чаа-Хольском кожууне на 2018-2020 годы"</t>
  </si>
  <si>
    <t>000 0113 1100000000 000</t>
  </si>
  <si>
    <t>Реализация мерпориятий подпрограммы " Развитие дополнительного образования детей"</t>
  </si>
  <si>
    <t>000 0113 1130000000 000</t>
  </si>
  <si>
    <t>000 0113 1130000211 000</t>
  </si>
  <si>
    <t>000 0113 1130000211 100</t>
  </si>
  <si>
    <t>000 0113 1130000211 110</t>
  </si>
  <si>
    <t>971 0113 1130000211 111</t>
  </si>
  <si>
    <t>971 0113 1130000211 119</t>
  </si>
  <si>
    <t>000 0113 1130000211 200</t>
  </si>
  <si>
    <t>000 0113 1130000211 240</t>
  </si>
  <si>
    <t>971 0113 1130000211 242</t>
  </si>
  <si>
    <t>971 0113 1130000211 244</t>
  </si>
  <si>
    <t>Муниципальная программа Чаа-Хольского кожууна Республики Тыва "Повышение эффективности управления муниципальными финансами Чаа-Хольского кожууна Республики Тыва до 2020 года"</t>
  </si>
  <si>
    <t>000 0113 1300000000 000</t>
  </si>
  <si>
    <t>Государственная программа по оказанию содействия добровольному переселению в Российскую Федерацию соотечественников, проживающих за рубежом</t>
  </si>
  <si>
    <t>000 0113 1310000000 000</t>
  </si>
  <si>
    <t>Реализация мероприятий подпрограммы "Повышение финансовой грамотности жителей Чаа-Хольского кожууна Республики Тыва"</t>
  </si>
  <si>
    <t>000 0113 1310000130 000</t>
  </si>
  <si>
    <t>000 0113 1310000130 200</t>
  </si>
  <si>
    <t>000 0113 1310000130 240</t>
  </si>
  <si>
    <t>971 0113 1310000130 244</t>
  </si>
  <si>
    <t>Муниципальная программа Чаа-Хольского кожууна Республики Тыва "Обеспечение деятельности органов местного самоуправления на 2019-2022 годы"</t>
  </si>
  <si>
    <t>000 0113 2700000000 000</t>
  </si>
  <si>
    <t>000 0113 2700200000 000</t>
  </si>
  <si>
    <t>Реализация мероприятий программы "Обеспечение деятельности органов местного самоуправления на 2019-2022 годы"</t>
  </si>
  <si>
    <t>000 0113 2700203600 000</t>
  </si>
  <si>
    <t>000 0113 2700203600 800</t>
  </si>
  <si>
    <t>000 0113 2700203600 850</t>
  </si>
  <si>
    <t>972 0113 2700203600 853</t>
  </si>
  <si>
    <t>000 0113 9700000000 000</t>
  </si>
  <si>
    <t>Осуществление государственных полномочий по установлению запрета на розничную продажу алкогольной продукции в РТ</t>
  </si>
  <si>
    <t>000 0113 9700076050 000</t>
  </si>
  <si>
    <t>000 0113 9700076050 200</t>
  </si>
  <si>
    <t>000 0113 9700076050 240</t>
  </si>
  <si>
    <t>972 0113 9700076050 244</t>
  </si>
  <si>
    <t>Межбюджетные трансферты</t>
  </si>
  <si>
    <t>000 0113 9700076050 500</t>
  </si>
  <si>
    <t>Субвенции</t>
  </si>
  <si>
    <t>971 0113 9700076050 530</t>
  </si>
  <si>
    <t>Осуществление государственных полномочий по созданию, организации и обеспечению деятельности административных комиссий</t>
  </si>
  <si>
    <t>000 0113 9700076130 000</t>
  </si>
  <si>
    <t>000 0113 9700076130 100</t>
  </si>
  <si>
    <t>000 0113 9700076130 120</t>
  </si>
  <si>
    <t>972 0113 9700076130 121</t>
  </si>
  <si>
    <t>972 0113 9700076130 129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</si>
  <si>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</si>
  <si>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</si>
  <si>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</si>
  <si>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</si>
  <si>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Непрограммные расходы на реализацию переданных полномочий Российской Федерации</t>
  </si>
  <si>
    <t>000 0203 9900000000 000</t>
  </si>
  <si>
    <t>Условно утвержденные расходы</t>
  </si>
  <si>
    <t>000 0203 9990000000 000</t>
  </si>
  <si>
    <t>Осуществление первичного воинского учета на территориях, где отсутствуют военные комиссариаты</t>
  </si>
  <si>
    <t>000 0203 9990051180 000</t>
  </si>
  <si>
    <t>000 0203 9990051180 100</t>
  </si>
  <si>
    <t>000 0203 9990051180 110</t>
  </si>
  <si>
    <t>972 0203 9990051180 111</t>
  </si>
  <si>
    <t>972 0203 9990051180 119</t>
  </si>
  <si>
    <t>000 0203 9990051180 200</t>
  </si>
  <si>
    <t>000 0203 9990051180 240</t>
  </si>
  <si>
    <t>972 0203 9990051180 244</t>
  </si>
  <si>
    <t>000 0203 9990051180 500</t>
  </si>
  <si>
    <t>971 0203 9990051180 530</t>
  </si>
  <si>
    <t>НАЦИОНАЛЬНАЯ БЕЗОПАСНОСТЬ И ПРАВООХРАНИТЕЛЬНАЯ ДЕЯТЕЛЬНОСТЬ</t>
  </si>
  <si>
    <t>000 0300 0000000000 000</t>
  </si>
  <si>
    <t>Гражданская оборона</t>
  </si>
  <si>
    <t>000 0309 0000000000 000</t>
  </si>
  <si>
    <t>Непрограммное направление в области защиты населения и территории от чрезвычайных ситуаций</t>
  </si>
  <si>
    <t>000 0309 7700000000 000</t>
  </si>
  <si>
    <t>Мероприятия по предупреждению и ликвидации последствий чрезвычайных ситуаций и стихийных бедствий</t>
  </si>
  <si>
    <t>000 0309 7700020020 000</t>
  </si>
  <si>
    <t>000 0309 7700020020 100</t>
  </si>
  <si>
    <t>000 0309 7700020020 110</t>
  </si>
  <si>
    <t>972 0309 7700020020 111</t>
  </si>
  <si>
    <t>972 0309 7700020020 119</t>
  </si>
  <si>
    <t>000 0309 7700020020 200</t>
  </si>
  <si>
    <t>000 0309 7700020020 240</t>
  </si>
  <si>
    <t>972 0309 7700020020 242</t>
  </si>
  <si>
    <t>972 0309 7700020020 244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</si>
  <si>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</si>
  <si>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</si>
  <si>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Муниципальная программа Чаа-Хольского кожууна Республики Тыва "Обеспечение пожарной безопасности и защиты населения, территорий муниципального района "Чаа-Хольский кожуун Республики Тыва" от чрезвычайных ситуаций природного и техногенного характера на 2018-2020 годы"</t>
  </si>
  <si>
    <t>000 0310 0300000000 000</t>
  </si>
  <si>
    <t>Реализация мероприятий программы "Обеспечение пожарной безопасности и защиты населения, территорий муниципального района "Чаа-Хольский кожуун Республики Тыва" от чрезвычайных ситуаций природного и техногенного характера на 2018-2020 годы"</t>
  </si>
  <si>
    <t>000 0310 0300020230 000</t>
  </si>
  <si>
    <t>000 0310 0300020230 200</t>
  </si>
  <si>
    <t>000 0310 0300020230 240</t>
  </si>
  <si>
    <t>972 0310 0300020230 244</t>
  </si>
  <si>
    <t>Муниципальная программа "Разработка документации на гидротехнические сооружения, декларации безопасности гидротехнических сооружений на территории Чаа-Хольского кожууна, требуемых согласно законодательству о безопасности гидротехнических сооружений на 2024-2027г.</t>
  </si>
  <si>
    <t>000 0310 0300021230 000</t>
  </si>
  <si>
    <t>000 0310 0300021230 200</t>
  </si>
  <si>
    <t>000 0310 0300021230 240</t>
  </si>
  <si>
    <t>972 0310 0300021230 244</t>
  </si>
  <si>
    <t>Другие вопросы в области национальной безопасности и правоохранительной деятельности</t>
  </si>
  <si>
    <t>000 0314 0000000000 000</t>
  </si>
  <si>
    <t>Муниципальная программа Чаа-Хольского кожууна Республики Тыва "Профилактика преступлений и иных правонарушений в Чаа-Хольском кожууне Республики Тыва на 2018-2020 годы"</t>
  </si>
  <si>
    <t>000 0314 0900000000 000</t>
  </si>
  <si>
    <t>Реализация мероприятий программы "Профилактика преступлений и иных правонарушений в Чаа-Хольском кожууне Республики Тыва на 2018-2020 годы"</t>
  </si>
  <si>
    <t>000 0314 0905600000 000</t>
  </si>
  <si>
    <t>000 0314 0905614000 000</t>
  </si>
  <si>
    <t>000 0314 0905614000 200</t>
  </si>
  <si>
    <t>000 0314 0905614000 240</t>
  </si>
  <si>
    <t>972 0314 0905614000 242</t>
  </si>
  <si>
    <t>972 0314 0905614000 244</t>
  </si>
  <si>
    <t>МП «Профилактика безнадзорности и правонарушений несовершеннолетних в Чаа-Хольском кожууне на 2021-2023 годы»</t>
  </si>
  <si>
    <t>000 0314 0905620020 000</t>
  </si>
  <si>
    <t>000 0314 0905620020 200</t>
  </si>
  <si>
    <t>000 0314 0905620020 240</t>
  </si>
  <si>
    <t>972 0314 0905620020 244</t>
  </si>
  <si>
    <t>НАЦИОНАЛЬНАЯ ЭКОНОМИКА</t>
  </si>
  <si>
    <t>000 0400 0000000000 000</t>
  </si>
  <si>
    <t>Сельское хозяйство и рыболовство</t>
  </si>
  <si>
    <t>000 0405 0000000000 000</t>
  </si>
  <si>
    <t>Муниципальная программа Чаа-Хольского кожууна Республики Тыва "Развитие сельского хозяйства и регулирование рынков сельскохозяйственной продукции, сырья и продовольствия в Чаа-Хольском кожууне Республики Тыва на 2013-2020 годы"</t>
  </si>
  <si>
    <t>000 0405 1800000000 000</t>
  </si>
  <si>
    <t>Федеральная целевая программа "Развитие транспортной системы России (2010 - 2015 годы)"</t>
  </si>
  <si>
    <t>000 0405 1810000000 000</t>
  </si>
  <si>
    <t>Реализация мероприятий программы "Организация мероприятий, направленных на поддержку сельского хозяйства"</t>
  </si>
  <si>
    <t>000 0405 1810000190 000</t>
  </si>
  <si>
    <t>000 0405 1810000190 200</t>
  </si>
  <si>
    <t>000 0405 1810000190 240</t>
  </si>
  <si>
    <t>979 0405 1810000190 244</t>
  </si>
  <si>
    <t>000 0405 1840000000 000</t>
  </si>
  <si>
    <t>Организация мероприятий при осуществлении деятельности по обращению с животными без владельцев</t>
  </si>
  <si>
    <t>000 0405 1840076140 000</t>
  </si>
  <si>
    <t>000 0405 1840076140 200</t>
  </si>
  <si>
    <t>000 0405 1840076140 240</t>
  </si>
  <si>
    <t>979 0405 1840076140 244</t>
  </si>
  <si>
    <t>000 0405 8900000000 000</t>
  </si>
  <si>
    <t>000 0405 8920000000 000</t>
  </si>
  <si>
    <t>Расходы на выплаты по оплате труда работников сельскохозяйственного отдела администрации Чаа-Хольского кожууна</t>
  </si>
  <si>
    <t>000 0405 8920000110 000</t>
  </si>
  <si>
    <t>000 0405 8920000110 100</t>
  </si>
  <si>
    <t>000 0405 8920000110 120</t>
  </si>
  <si>
    <t>979 0405 8920000110 121</t>
  </si>
  <si>
    <t>979 0405 8920000110 129</t>
  </si>
  <si>
    <t>Расходы на обеспечение функций сельскохозяйственного отдела администрации Чаа-Хольского кожууна</t>
  </si>
  <si>
    <t>000 0405 8920000190 000</t>
  </si>
  <si>
    <t>000 0405 8920000190 200</t>
  </si>
  <si>
    <t>000 0405 8920000190 240</t>
  </si>
  <si>
    <t>979 0405 8920000190 242</t>
  </si>
  <si>
    <t>979 0405 8920000190 244</t>
  </si>
  <si>
    <t>000 0405 8920000190 800</t>
  </si>
  <si>
    <t>000 0405 8920000190 850</t>
  </si>
  <si>
    <t>979 0405 8920000190 852</t>
  </si>
  <si>
    <t>Дорожное хозяйство (дорожные фонды)</t>
  </si>
  <si>
    <t>000 0409 0000000000 000</t>
  </si>
  <si>
    <t>Муниципальная программа Чаа-Хольского кожууна Республики Тыва "Повышение безопасности дорожного движения в Чаа-Хольском кожууне на 2016-2018 годы"</t>
  </si>
  <si>
    <t>000 0409 0400000000 000</t>
  </si>
  <si>
    <t>Реализация мероприятий программы "Повышение безопасности дорожного движения в Чаа-Хольском кожууне на 2016-2018 годы"</t>
  </si>
  <si>
    <t>000 0409 0405500000 000</t>
  </si>
  <si>
    <t>000 0409 0405505000 000</t>
  </si>
  <si>
    <t>000 0409 0405505000 200</t>
  </si>
  <si>
    <t>000 0409 0405505000 240</t>
  </si>
  <si>
    <t>972 0409 0405505000 244</t>
  </si>
  <si>
    <t>Другие вопросы в области национальной экономики</t>
  </si>
  <si>
    <t>000 0412 0000000000 000</t>
  </si>
  <si>
    <t>Муниципальная программа Чаа-Хольского кожууна Республики Тыва "Предупреждение и борьба с социально-значимыми заболеваниями в Чаа-Хольском кожууне на 2018-2020 годы"</t>
  </si>
  <si>
    <t>000 0412 0600000000 000</t>
  </si>
  <si>
    <t>Поддержка организаций, осуществляющих фундаментальные исследования</t>
  </si>
  <si>
    <t>000 0412 0610000000 000</t>
  </si>
  <si>
    <t>Реализация мерпориятий программы "Предупреждение и борьба с социально-значимыми заболеваниями в Чаа-Хольском кожууне на 2018-2020 годы"</t>
  </si>
  <si>
    <t>000 0412 0610073200 000</t>
  </si>
  <si>
    <t>000 0412 0610073200 200</t>
  </si>
  <si>
    <t>000 0412 0610073200 240</t>
  </si>
  <si>
    <t>972 0412 0610073200 244</t>
  </si>
  <si>
    <t>Муниципальная программа «Укрепление общественного здоровья муниципального района «Чаа-Хольский кожуун Республики Тыва» на 2024-2025 годы»</t>
  </si>
  <si>
    <t>000 0412 0610074200 000</t>
  </si>
  <si>
    <t>000 0412 0610074200 200</t>
  </si>
  <si>
    <t>000 0412 0610074200 240</t>
  </si>
  <si>
    <t>972 0412 0610074200 244</t>
  </si>
  <si>
    <t>Муниципальная программа «О дополнительных мерах по борьбе с туберкулезом в Чаа-Хольском кожууне на 2024-2026 годы»</t>
  </si>
  <si>
    <t>000 0412 0610075200 000</t>
  </si>
  <si>
    <t>000 0412 0610075200 200</t>
  </si>
  <si>
    <t>000 0412 0610075200 240</t>
  </si>
  <si>
    <t>972 0412 0610075200 244</t>
  </si>
  <si>
    <t>Муниципальная программа «Содействие занятости населения муниципального района Чаа-Хольский кожуун Республики Тыва на 2024-2026 годы»</t>
  </si>
  <si>
    <t>000 0412 0610076200 000</t>
  </si>
  <si>
    <t>000 0412 0610076200 200</t>
  </si>
  <si>
    <t>000 0412 0610076200 240</t>
  </si>
  <si>
    <t>972 0412 0610076200 244</t>
  </si>
  <si>
    <t>000 0412 2000000000 000</t>
  </si>
  <si>
    <t>Муниципальная программа Чаа-Хольского кожууна Республики Тыва "Поддержка и развитие малого и среднего предпринимательства в Чаа-Хольском кожууне на 2017-2020 годы"</t>
  </si>
  <si>
    <t>000 0412 2020000000 000</t>
  </si>
  <si>
    <t>уточнить</t>
  </si>
  <si>
    <t>000 0412 2020100000 000</t>
  </si>
  <si>
    <t>Реализация мероприятий программы "Поддержка и развитие малого и среднего предпринимательства в Чаа-Хольском кожууне на 2017-2020 годы"</t>
  </si>
  <si>
    <t>000 0412 20201L5270 000</t>
  </si>
  <si>
    <t>000 0412 20201L5270 200</t>
  </si>
  <si>
    <t>000 0412 20201L5270 240</t>
  </si>
  <si>
    <t>972 0412 20201L5270 244</t>
  </si>
  <si>
    <t>Муниципальная программа Чаа-Хольского кожууна Республики Тыва "Развитие земельно-имущественных отношений на территории муниципального района "Чаа-Хольский кожуун Республики Тыва" на 2019-2020 годы"</t>
  </si>
  <si>
    <t>000 0412 2600000000 000</t>
  </si>
  <si>
    <t>000 0412 2600200000 000</t>
  </si>
  <si>
    <t>Реализация меропрриятий программы "Развитие земельно-имущественных отношений на территории муниципального района "Чаа-Хольский кожуун Республики Тыва" на 2019-2021 годы"</t>
  </si>
  <si>
    <t>000 0412 2600202600 000</t>
  </si>
  <si>
    <t>000 0412 2600202600 200</t>
  </si>
  <si>
    <t>000 0412 2600202600 240</t>
  </si>
  <si>
    <t>972 0412 2600202600 242</t>
  </si>
  <si>
    <t>972 0412 2600202600 244</t>
  </si>
  <si>
    <t>000 0412 2700000000 000</t>
  </si>
  <si>
    <t>000 0412 2700200000 000</t>
  </si>
  <si>
    <t>000 0412 2700203600 000</t>
  </si>
  <si>
    <t>000 0412 2700203600 100</t>
  </si>
  <si>
    <t>000 0412 2700203600 110</t>
  </si>
  <si>
    <t>972 0412 2700203600 111</t>
  </si>
  <si>
    <t>972 0412 2700203600 119</t>
  </si>
  <si>
    <t>000 0412 2700203600 200</t>
  </si>
  <si>
    <t>000 0412 2700203600 240</t>
  </si>
  <si>
    <t>972 0412 2700203600 242</t>
  </si>
  <si>
    <t>972 0412 2700203600 244</t>
  </si>
  <si>
    <t>000 0412 8900000000 000</t>
  </si>
  <si>
    <t>000 0412 8920000000 000</t>
  </si>
  <si>
    <t>000 0412 8920000110 000</t>
  </si>
  <si>
    <t>000 0412 8920000110 100</t>
  </si>
  <si>
    <t>000 0412 8920000110 110</t>
  </si>
  <si>
    <t>979 0412 8920000110 111</t>
  </si>
  <si>
    <t>979 0412 8920000110 119</t>
  </si>
  <si>
    <t>000 0412 9700000000 000</t>
  </si>
  <si>
    <t>000 0412 9750000000 000</t>
  </si>
  <si>
    <t>000 0412 9750400000 000</t>
  </si>
  <si>
    <t>000 0412 9750400000 200</t>
  </si>
  <si>
    <t>000 0412 9750400000 240</t>
  </si>
  <si>
    <t>972 0412 9750400000 244</t>
  </si>
  <si>
    <t>ЖИЛИЩНО-КОММУНАЛЬНОЕ ХОЗЯЙСТВО</t>
  </si>
  <si>
    <t>000 0500 0000000000 000</t>
  </si>
  <si>
    <t>Коммунальное хозяйство</t>
  </si>
  <si>
    <t>000 0502 0000000000 000</t>
  </si>
  <si>
    <t>Муниципальная программа Чаа-Хольского кожууна Республики Тыва "Повышение эфективности и надежности функционирования жилищно-коммунального хозяйства Чаа-Хольского кожууна на 2014-2020 годы"</t>
  </si>
  <si>
    <t>000 0502 0500000000 000</t>
  </si>
  <si>
    <t>Реализация мероприятий подпрограммы "Комплексное развитие и модернизация систем коммунальной инфраструктуры Чаа-Хольского кожууна"</t>
  </si>
  <si>
    <t>000 0502 0540000000 000</t>
  </si>
  <si>
    <t>000 0502 0540000350 000</t>
  </si>
  <si>
    <t>000 0502 0540000350 200</t>
  </si>
  <si>
    <t>000 0502 0540000350 240</t>
  </si>
  <si>
    <t>972 0502 0540000350 244</t>
  </si>
  <si>
    <t>Реализация мероприятий подпрограммы "Снабжение населения Чаа-Хольского кожууна чистой водопроводной водой"</t>
  </si>
  <si>
    <t>000 0502 0550000000 000</t>
  </si>
  <si>
    <t>000 0502 0550075030 000</t>
  </si>
  <si>
    <t>000 0502 0550075030 200</t>
  </si>
  <si>
    <t>000 0502 0550075030 240</t>
  </si>
  <si>
    <t>972 0502 0550075030 244</t>
  </si>
  <si>
    <t>Субсидии</t>
  </si>
  <si>
    <t>000 0502 1900000000 000</t>
  </si>
  <si>
    <t>000 0502 1930000000 000</t>
  </si>
  <si>
    <t>000 0502 1930400000 000</t>
  </si>
  <si>
    <t>Субсидии на возмещение убытков, связанных с применением государственных регулируемых цен на электрическую энергию, тепловую энергию и водоснабжение, вырабатываемыми муниципальными организациями коммунального комплекса, понесенных в процессе выработки</t>
  </si>
  <si>
    <t>000 0502 1930475010 000</t>
  </si>
  <si>
    <t>000 0502 1930475010 800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</si>
  <si>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</si>
  <si>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000 0502 1930475010 810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</si>
  <si>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</si>
  <si>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972 0502 1930475010 811</t>
  </si>
  <si>
    <t>Благоустройство</t>
  </si>
  <si>
    <t>000 0503 0000000000 000</t>
  </si>
  <si>
    <t>Водохозяйственные мероприятия</t>
  </si>
  <si>
    <t>000 0503 2800000000 000</t>
  </si>
  <si>
    <t>000 0503 280И200000 000</t>
  </si>
  <si>
    <t>Субсидии на реализацию программ формирования современной городской среды</t>
  </si>
  <si>
    <t>000 0503 280И255550 000</t>
  </si>
  <si>
    <t>000 0503 280И255550 200</t>
  </si>
  <si>
    <t>000 0503 280И255550 240</t>
  </si>
  <si>
    <t>972 0503 280И255550 244</t>
  </si>
  <si>
    <t>Благоустройство территории Чаа-Хольского кожууна</t>
  </si>
  <si>
    <t>000 0503 6000000000 000</t>
  </si>
  <si>
    <t>000 0503 6000700000 000</t>
  </si>
  <si>
    <t>Реализация мероприятий по благоустройству с.Чаа-Холь</t>
  </si>
  <si>
    <t>000 0503 6000701100 000</t>
  </si>
  <si>
    <t>000 0503 6000701100 200</t>
  </si>
  <si>
    <t>000 0503 6000701100 240</t>
  </si>
  <si>
    <t>972 0503 6000701100 244</t>
  </si>
  <si>
    <t>ОХРАНА ОКРУЖАЮЩЕЙ СРЕДЫ</t>
  </si>
  <si>
    <t>000 0600 0000000000 000</t>
  </si>
  <si>
    <t>Охрана объектов растительного и животного мира и среды их обитания</t>
  </si>
  <si>
    <t>000 0603 0000000000 000</t>
  </si>
  <si>
    <t>Непрограммное направление в области охраны объектов растительного и животного мира и среды их обитания</t>
  </si>
  <si>
    <t>000 0603 7600000000 000</t>
  </si>
  <si>
    <t>Реализация природоохраняемых мероприятий</t>
  </si>
  <si>
    <t>000 0603 7600046000 000</t>
  </si>
  <si>
    <t>000 0603 7600046000 200</t>
  </si>
  <si>
    <t>000 0603 7600046000 240</t>
  </si>
  <si>
    <t>972 0603 7600046000 244</t>
  </si>
  <si>
    <t>ОБРАЗОВАНИЕ</t>
  </si>
  <si>
    <t>000 0700 0000000000 000</t>
  </si>
  <si>
    <t>Дошкольное образование</t>
  </si>
  <si>
    <t>000 0701 0000000000 000</t>
  </si>
  <si>
    <t>000 0701 0600000000 000</t>
  </si>
  <si>
    <t>Реализация мероприятий подпрограммы "О дополнительных мерах по борьбе с туберкулезом в Чаа-Хольском кожууне"</t>
  </si>
  <si>
    <t>000 0701 0600073200 000</t>
  </si>
  <si>
    <t>Предоставление субсидий бюджетным, автономным учреждениям и иным некоммерческим организациям</t>
  </si>
  <si>
    <t>000 0701 0600073200 600</t>
  </si>
  <si>
    <t>Субсидии бюджетным учреждениям</t>
  </si>
  <si>
    <t>000 0701 0600073200 610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</si>
  <si>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</si>
  <si>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980 0701 0600073200 611</t>
  </si>
  <si>
    <t>000 0701 1100000000 000</t>
  </si>
  <si>
    <t>000 0701 1110000000 000</t>
  </si>
  <si>
    <t>Реализация мерпориятий подпрограммы " Развитие дошкольного образования" за счет местного бюджета</t>
  </si>
  <si>
    <t>000 0701 1110000590 000</t>
  </si>
  <si>
    <t>000 0701 1110000590 600</t>
  </si>
  <si>
    <t>000 0701 1110000590 610</t>
  </si>
  <si>
    <t>980 0701 1110000590 611</t>
  </si>
  <si>
    <t>Реализация мерпориятий подпрограммы " Развитие дошкольного образования" за счет субвенции</t>
  </si>
  <si>
    <t>000 0701 1110076020 000</t>
  </si>
  <si>
    <t>000 0701 1110076020 600</t>
  </si>
  <si>
    <t>000 0701 1110076020 610</t>
  </si>
  <si>
    <t>980 0701 1110076020 611</t>
  </si>
  <si>
    <t>Реализация мерпориятий подпрограммы " Развитие дошкольного образования" учебные расходы</t>
  </si>
  <si>
    <t>000 0701 111007602У 000</t>
  </si>
  <si>
    <t>000 0701 111007602У 600</t>
  </si>
  <si>
    <t>000 0701 111007602У 610</t>
  </si>
  <si>
    <t>980 0701 111007602У 611</t>
  </si>
  <si>
    <t>Реализация мерпориятий подпрограммы "Безопасность образовательных организаций"</t>
  </si>
  <si>
    <t>000 0701 1160000000 000</t>
  </si>
  <si>
    <t>000 0701 1160007290 000</t>
  </si>
  <si>
    <t>000 0701 1160007290 600</t>
  </si>
  <si>
    <t>000 0701 1160007290 610</t>
  </si>
  <si>
    <t>980 0701 1160007290 611</t>
  </si>
  <si>
    <t>Общее образование</t>
  </si>
  <si>
    <t>000 0702 0000000000 000</t>
  </si>
  <si>
    <t>000 0702 1100000000 000</t>
  </si>
  <si>
    <t>000 0702 1120000000 000</t>
  </si>
  <si>
    <t>Реализация мерпориятий подпрограммы " Развитие общего образования" за счет местного бюджета</t>
  </si>
  <si>
    <t>000 0702 1120000590 000</t>
  </si>
  <si>
    <t>000 0702 1120000590 600</t>
  </si>
  <si>
    <t>000 0702 1120000590 610</t>
  </si>
  <si>
    <t>980 0702 1120000590 611</t>
  </si>
  <si>
    <t>Иные межбюджетные трансферты на организацию бесплатного питания отдельным категориям учащихся государственных и муниципальных образовательных учреждениях Республики Тыва</t>
  </si>
  <si>
    <t>000 0702 1120075150 000</t>
  </si>
  <si>
    <t>000 0702 1120075150 600</t>
  </si>
  <si>
    <t>000 0702 1120075150 610</t>
  </si>
  <si>
    <t>980 0702 1120075150 611</t>
  </si>
  <si>
    <t>Реализация мерпориятий подпрограммы " Развитие общего образования" за счет субвенции</t>
  </si>
  <si>
    <t>000 0702 1120076020 000</t>
  </si>
  <si>
    <t>000 0702 1120076020 600</t>
  </si>
  <si>
    <t>000 0702 1120076020 610</t>
  </si>
  <si>
    <t>980 0702 1120076020 611</t>
  </si>
  <si>
    <t>Реализация мерпориятий подпрограммы " Развитие общего образования" учебные расходы</t>
  </si>
  <si>
    <t>000 0702 112007602У 000</t>
  </si>
  <si>
    <t>000 0702 112007602У 600</t>
  </si>
  <si>
    <t>000 0702 112007602У 610</t>
  </si>
  <si>
    <t>980 0702 112007602У 611</t>
  </si>
  <si>
    <t>Бесплатное питание учащихся</t>
  </si>
  <si>
    <t>000 0702 11200L3040 000</t>
  </si>
  <si>
    <t>000 0702 11200L3040 600</t>
  </si>
  <si>
    <t>000 0702 11200L3040 610</t>
  </si>
  <si>
    <t>Субсидии бюджетным учреждениям на иные цели</t>
  </si>
  <si>
    <t>980 0702 11200L3040 612</t>
  </si>
  <si>
    <t>000 0702 112Ю600000 000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</si>
  <si>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</t>
  </si>
  <si>
    <t>000 0702 112Ю650500 000</t>
  </si>
  <si>
    <t>000 0702 112Ю650500 600</t>
  </si>
  <si>
    <t>000 0702 112Ю650500 610</t>
  </si>
  <si>
    <t>980 0702 112Ю650500 612</t>
  </si>
  <si>
    <t>000 0702 112Ю653030 000</t>
  </si>
  <si>
    <t>000 0702 112Ю653030 600</t>
  </si>
  <si>
    <t>000 0702 112Ю653030 610</t>
  </si>
  <si>
    <t>980 0702 112Ю653030 612</t>
  </si>
  <si>
    <t>Реализация мерпориятий подпрограммы "Развитие системы оценки качества образования и информационной прозрачности системы образования"</t>
  </si>
  <si>
    <t>000 0702 1140000000 000</t>
  </si>
  <si>
    <t>000 0702 1140007290 000</t>
  </si>
  <si>
    <t>000 0702 1140007290 600</t>
  </si>
  <si>
    <t>000 0702 1140007290 610</t>
  </si>
  <si>
    <t>980 0702 1140007290 611</t>
  </si>
  <si>
    <t>000 0702 1160000000 000</t>
  </si>
  <si>
    <t>000 0702 1160007290 000</t>
  </si>
  <si>
    <t>000 0702 1160007290 600</t>
  </si>
  <si>
    <t>000 0702 1160007290 610</t>
  </si>
  <si>
    <t>980 0702 1160007290 611</t>
  </si>
  <si>
    <t>000 0702 11А0000000 000</t>
  </si>
  <si>
    <t>000 0702 11АЮ600000 000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</si>
  <si>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</si>
  <si>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0702 11АЮ651790 000</t>
  </si>
  <si>
    <t>000 0702 11АЮ651790 600</t>
  </si>
  <si>
    <t>000 0702 11АЮ651790 610</t>
  </si>
  <si>
    <t>980 0702 11АЮ651790 612</t>
  </si>
  <si>
    <t>Дополнительное образование детей</t>
  </si>
  <si>
    <t>000 0703 0000000000 000</t>
  </si>
  <si>
    <t>Муниципальная программа Чаа-Хольского кожууна Республики Тыва "Развитие культуры и туризма на 2014-2020 годы"</t>
  </si>
  <si>
    <t>000 0703 0800000000 000</t>
  </si>
  <si>
    <t>Реализация мероприятий подпрограммы "Обеспечение первичных мер пожарной безопасности в учреждения культуры и искусства в Чаа-Хольском кожууне на 2018-2020 годы"</t>
  </si>
  <si>
    <t>000 0703 0840000000 000</t>
  </si>
  <si>
    <t>000 0703 0840044100 000</t>
  </si>
  <si>
    <t>000 0703 0840044100 600</t>
  </si>
  <si>
    <t>000 0703 0840044100 610</t>
  </si>
  <si>
    <t>981 0703 0840044100 611</t>
  </si>
  <si>
    <t>Уточнить!</t>
  </si>
  <si>
    <t>000 0703 0850000000 000</t>
  </si>
  <si>
    <t>Реализация мероприятий подпрограммы "Развитие искусства и поддержка юных дарований Чаа-Хольского кожууна"</t>
  </si>
  <si>
    <t>000 0703 0850044100 000</t>
  </si>
  <si>
    <t>000 0703 0850044100 600</t>
  </si>
  <si>
    <t>000 0703 0850044100 610</t>
  </si>
  <si>
    <t>981 0703 0850044100 611</t>
  </si>
  <si>
    <t>Молодежная политика</t>
  </si>
  <si>
    <t>000 0707 0000000000 000</t>
  </si>
  <si>
    <t>000 0707 1100000000 000</t>
  </si>
  <si>
    <t>Реализация мероприятий направленных на отдых и оздоровление детей</t>
  </si>
  <si>
    <t>000 0707 1150000000 000</t>
  </si>
  <si>
    <t>000 0707 1150600000 000</t>
  </si>
  <si>
    <t>Реализация подпрограммы "Отдых и оздоровление детей"</t>
  </si>
  <si>
    <t>000 0707 1150675040 000</t>
  </si>
  <si>
    <t>000 0707 1150675040 600</t>
  </si>
  <si>
    <t>000 0707 1150675040 610</t>
  </si>
  <si>
    <t>980 0707 1150675040 611</t>
  </si>
  <si>
    <t>Другие вопросы в области образования</t>
  </si>
  <si>
    <t>000 0709 0000000000 000</t>
  </si>
  <si>
    <t>000 0709 1100000000 000</t>
  </si>
  <si>
    <t>Расходы на выплаты персоналу в рамках мероприятий подпрограммы "Обеспечение деятельности централизованной бухгалтерии управления образования администрации Чаа-Хольского кожууна"</t>
  </si>
  <si>
    <t>000 0709 1190000000 000</t>
  </si>
  <si>
    <t>000 0709 1190000110 000</t>
  </si>
  <si>
    <t>000 0709 1190000110 100</t>
  </si>
  <si>
    <t>000 0709 1190000110 110</t>
  </si>
  <si>
    <t>980 0709 1190000110 111</t>
  </si>
  <si>
    <t>980 0709 1190000110 119</t>
  </si>
  <si>
    <t>Реализация мероприятий подпрограммы "Обеспечение деятельности централизованной бухгалтерии управления образования администрации Чаа-Хольского кожууна"</t>
  </si>
  <si>
    <t>000 0709 1190000190 000</t>
  </si>
  <si>
    <t>000 0709 1190000190 200</t>
  </si>
  <si>
    <t>000 0709 1190000190 240</t>
  </si>
  <si>
    <t>980 0709 1190000190 242</t>
  </si>
  <si>
    <t>980 0709 1190000190 244</t>
  </si>
  <si>
    <t>оплату услуг доступа к сети «Интернет» социально значимых объектов</t>
  </si>
  <si>
    <t>000 0709 1190070080 000</t>
  </si>
  <si>
    <t>000 0709 1190070080 200</t>
  </si>
  <si>
    <t>000 0709 1190070080 240</t>
  </si>
  <si>
    <t>980 0709 1190070080 242</t>
  </si>
  <si>
    <t>Непрограммное направление в области образования</t>
  </si>
  <si>
    <t>000 0709 8700000000 000</t>
  </si>
  <si>
    <t>Льготы педагогическим работникам по жилищно-коммунальным услугам</t>
  </si>
  <si>
    <t>000 0709 8720000000 000</t>
  </si>
  <si>
    <t>000 0709 8720076040 000</t>
  </si>
  <si>
    <t>000 0709 8720076040 100</t>
  </si>
  <si>
    <t>000 0709 8720076040 120</t>
  </si>
  <si>
    <t>980 0709 8720076040 122</t>
  </si>
  <si>
    <t>000 0709 8900000000 000</t>
  </si>
  <si>
    <t>000 0709 8930000000 000</t>
  </si>
  <si>
    <t>Расходы на выплаты по оплате труда начальника управления образования администрации Чаа-Хольского кожууна</t>
  </si>
  <si>
    <t>000 0709 8930000110 000</t>
  </si>
  <si>
    <t>000 0709 8930000110 100</t>
  </si>
  <si>
    <t>000 0709 8930000110 120</t>
  </si>
  <si>
    <t>972 0709 8930000110 121</t>
  </si>
  <si>
    <t>972 0709 8930000110 129</t>
  </si>
  <si>
    <t>Субвенции местным бюджетам на содержание специалистов, осуществляющих переданные полномочия Республики Тыва по опеке и попечительству</t>
  </si>
  <si>
    <t>000 0709 8930076170 000</t>
  </si>
  <si>
    <t>000 0709 8930076170 100</t>
  </si>
  <si>
    <t>000 0709 8930076170 110</t>
  </si>
  <si>
    <t>972 0709 8930076170 111</t>
  </si>
  <si>
    <t>972 0709 8930076170 119</t>
  </si>
  <si>
    <t>000 0709 8930076170 120</t>
  </si>
  <si>
    <t>972 0709 8930076170 121</t>
  </si>
  <si>
    <t>972 0709 8930076170 129</t>
  </si>
  <si>
    <t>000 0709 9700000000 000</t>
  </si>
  <si>
    <t>Осуществление государственных полномочий по созданию, организации и обеспечению деятельности комиссий по делам несовершеннолетних</t>
  </si>
  <si>
    <t>000 0709 9700076100 000</t>
  </si>
  <si>
    <t>000 0709 9700076100 100</t>
  </si>
  <si>
    <t>000 0709 9700076100 120</t>
  </si>
  <si>
    <t>972 0709 9700076100 121</t>
  </si>
  <si>
    <t>972 0709 9700076100 129</t>
  </si>
  <si>
    <t>КУЛЬТУРА, КИНЕМАТОГРАФИЯ</t>
  </si>
  <si>
    <t>000 0800 0000000000 000</t>
  </si>
  <si>
    <t>Культура</t>
  </si>
  <si>
    <t>000 0801 0000000000 000</t>
  </si>
  <si>
    <t>000 0801 0800000000 000</t>
  </si>
  <si>
    <t>Прикладные научные исследования и разработки</t>
  </si>
  <si>
    <t>000 0801 0810000000 000</t>
  </si>
  <si>
    <t>000 0801 0810100000 000</t>
  </si>
  <si>
    <t>Реализация мероприятий подпрограммы "Развитие культурно-досуговой деятельности Чаа-Хольского кожууна на 2018-2020 годы"</t>
  </si>
  <si>
    <t>000 0801 0810144100 000</t>
  </si>
  <si>
    <t>000 0801 0810144100 600</t>
  </si>
  <si>
    <t>000 0801 0810144100 610</t>
  </si>
  <si>
    <t>981 0801 0810144100 611</t>
  </si>
  <si>
    <t>Реализация мероприятий подпрограммы "Развитие туризма в Чаа-Хольском кожууне на 2018-2020 годы"</t>
  </si>
  <si>
    <t>000 0801 0820000000 000</t>
  </si>
  <si>
    <t>000 0801 0820100000 000</t>
  </si>
  <si>
    <t>000 0801 0820144100 000</t>
  </si>
  <si>
    <t>000 0801 0820144100 200</t>
  </si>
  <si>
    <t>000 0801 0820144100 240</t>
  </si>
  <si>
    <t>972 0801 0820144100 244</t>
  </si>
  <si>
    <t>Реализация мероприятий подпрограммы "Развитие библиотечного дела в Чаа-Хольском кожууне на 2018-2020 годы"</t>
  </si>
  <si>
    <t>000 0801 0830000000 000</t>
  </si>
  <si>
    <t>000 0801 0830044100 000</t>
  </si>
  <si>
    <t>000 0801 0830044100 600</t>
  </si>
  <si>
    <t>000 0801 0830044100 610</t>
  </si>
  <si>
    <t>981 0801 0830044100 611</t>
  </si>
  <si>
    <t>000 0801 0840000000 000</t>
  </si>
  <si>
    <t>000 0801 0840044100 000</t>
  </si>
  <si>
    <t>000 0801 0840044100 600</t>
  </si>
  <si>
    <t>000 0801 0840044100 610</t>
  </si>
  <si>
    <t>981 0801 0840044100 611</t>
  </si>
  <si>
    <t>Другие вопросы в области культуры, кинематографии</t>
  </si>
  <si>
    <t>000 0804 0000000000 000</t>
  </si>
  <si>
    <t>000 0804 0800000000 000</t>
  </si>
  <si>
    <t>Расходы на выплаты персоналу в рамках подпрограммы "Повышение эффективности управления финансами системы культуры в бюджетных учреждениях Чаа-Хольского кожууна Республики Тыва на 2018-2020 годы"</t>
  </si>
  <si>
    <t>000 0804 0890000000 000</t>
  </si>
  <si>
    <t>000 0804 0890000110 000</t>
  </si>
  <si>
    <t>000 0804 0890000110 100</t>
  </si>
  <si>
    <t>000 0804 0890000110 110</t>
  </si>
  <si>
    <t>981 0804 0890000110 111</t>
  </si>
  <si>
    <t>981 0804 0890000110 119</t>
  </si>
  <si>
    <t>Реализация мероприятий подпрограммы "Повышение эффективности управления финансами системы культуры в бюджетных учреждениях Чаа-Хольского кожууна Республики Тыва на 2018-2020 годы"</t>
  </si>
  <si>
    <t>000 0804 0890000190 000</t>
  </si>
  <si>
    <t>000 0804 0890000190 200</t>
  </si>
  <si>
    <t>000 0804 0890000190 240</t>
  </si>
  <si>
    <t>981 0804 0890000190 242</t>
  </si>
  <si>
    <t>981 0804 0890000190 244</t>
  </si>
  <si>
    <t>981 0804 0890000190 247</t>
  </si>
  <si>
    <t>000 0804 0890000190 800</t>
  </si>
  <si>
    <t>000 0804 0890000190 850</t>
  </si>
  <si>
    <t>981 0804 0890000190 851</t>
  </si>
  <si>
    <t>981 0804 0890000190 852</t>
  </si>
  <si>
    <t>000 0804 8900000000 000</t>
  </si>
  <si>
    <t>000 0804 8940000000 000</t>
  </si>
  <si>
    <t>Расходы на выплаты по оплате труда начальника управления культуры и искусства администрации Чаа-Хольского кожууна</t>
  </si>
  <si>
    <t>000 0804 8940000110 000</t>
  </si>
  <si>
    <t>000 0804 8940000110 100</t>
  </si>
  <si>
    <t>000 0804 8940000110 120</t>
  </si>
  <si>
    <t>972 0804 8940000110 121</t>
  </si>
  <si>
    <t>972 0804 8940000110 129</t>
  </si>
  <si>
    <t>СОЦИАЛЬНАЯ ПОЛИТИКА</t>
  </si>
  <si>
    <t>000 1000 0000000000 000</t>
  </si>
  <si>
    <t>Пенсионное обеспечение</t>
  </si>
  <si>
    <t>000 1001 0000000000 000</t>
  </si>
  <si>
    <t>000 1001 8900000000 000</t>
  </si>
  <si>
    <t>Иные мероприятия в области социальной политики</t>
  </si>
  <si>
    <t>000 1001 8960000000 000</t>
  </si>
  <si>
    <t>000 1001 8960000190 000</t>
  </si>
  <si>
    <t>Социальное обеспечение и иные выплаты населению</t>
  </si>
  <si>
    <t>000 1001 8960000190 300</t>
  </si>
  <si>
    <t>Публичные нормативные социальные выплаты гражданам</t>
  </si>
  <si>
    <t>000 1001 8960000190 310</t>
  </si>
  <si>
    <t>Иные пенсии, социальные доплаты к пенсиям</t>
  </si>
  <si>
    <t>978 1001 8960000190 312</t>
  </si>
  <si>
    <t>Социальное обеспечение населения</t>
  </si>
  <si>
    <t>000 1003 0000000000 000</t>
  </si>
  <si>
    <t>Муниципальная программа Чаа-Хольского кожууна Республики Тыва "Социальная поддержка граждан и семей с детьми в Чаа-Хольском кожууне Республики Тыва на 2018-2020 годы"</t>
  </si>
  <si>
    <t>000 1003 0100000000 000</t>
  </si>
  <si>
    <t>Субвенции на оплату жилищно-коммунальных услуг отдельным категориям граждан</t>
  </si>
  <si>
    <t>000 1003 0120000000 000</t>
  </si>
  <si>
    <t>000 1003 0120052500 000</t>
  </si>
  <si>
    <t>000 1003 0120052500 200</t>
  </si>
  <si>
    <t>000 1003 0120052500 240</t>
  </si>
  <si>
    <t>978 1003 0120052500 244</t>
  </si>
  <si>
    <t>000 1003 0120052500 300</t>
  </si>
  <si>
    <t>Социальные выплаты гражданам, кроме публичных нормативных социальных выплат</t>
  </si>
  <si>
    <t>000 1003 0120052500 320</t>
  </si>
  <si>
    <t>Пособия, компенсации и иные социальные выплаты гражданам, кроме публичных нормативных обязательств</t>
  </si>
  <si>
    <t>978 1003 0120052500 321</t>
  </si>
  <si>
    <t>ветераны труда</t>
  </si>
  <si>
    <t>000 1003 0130000000 000</t>
  </si>
  <si>
    <t>000 1003 0130100000 000</t>
  </si>
  <si>
    <t>Осуществление переданных органам местного самоуправления  полномочий в области социальной поддержки ветеранов труда и труженников тыла</t>
  </si>
  <si>
    <t>000 1003 0130176060 000</t>
  </si>
  <si>
    <t>000 1003 0130176060 200</t>
  </si>
  <si>
    <t>000 1003 0130176060 240</t>
  </si>
  <si>
    <t>978 1003 0130176060 244</t>
  </si>
  <si>
    <t>000 1003 0130176060 300</t>
  </si>
  <si>
    <t>000 1003 0130176060 310</t>
  </si>
  <si>
    <t>Пособия, компенсации, меры социальной поддержки по публичным нормативным обязательствам</t>
  </si>
  <si>
    <t>978 1003 0130176060 313</t>
  </si>
  <si>
    <t>Осуществление переданных органам местного самоуправления полномочий по предоставлению гражданам субсидий на оплату жилых помещений и коммунальных услуг</t>
  </si>
  <si>
    <t>000 1003 0160000000 000</t>
  </si>
  <si>
    <t>000 1003 0160076030 000</t>
  </si>
  <si>
    <t>000 1003 0160076030 300</t>
  </si>
  <si>
    <t>000 1003 0160076030 320</t>
  </si>
  <si>
    <t>978 1003 0160076030 321</t>
  </si>
  <si>
    <t>Приобретение товаров, работ и услуг в пользу граждан в целях их социального обеспечения</t>
  </si>
  <si>
    <t>978 1003 0160076030 323</t>
  </si>
  <si>
    <t>погребение</t>
  </si>
  <si>
    <t>000 1003 0170000000 000</t>
  </si>
  <si>
    <t>000 1003 0170300000 000</t>
  </si>
  <si>
    <t>Субвенции на реализацию ЗРТ "О погребении и похоронном деле в Республике Тыва"</t>
  </si>
  <si>
    <t>000 1003 0170376120 000</t>
  </si>
  <si>
    <t>000 1003 0170376120 300</t>
  </si>
  <si>
    <t>000 1003 0170376120 310</t>
  </si>
  <si>
    <t>978 1003 0170376120 313</t>
  </si>
  <si>
    <t>Федеральные целевые программы</t>
  </si>
  <si>
    <t>000 1003 1000000000 000</t>
  </si>
  <si>
    <t>000 1003 1030000000 000</t>
  </si>
  <si>
    <t>000 1003 1030100000 000</t>
  </si>
  <si>
    <t>000 1003 1030189090 000</t>
  </si>
  <si>
    <t>000 1003 1030189090 200</t>
  </si>
  <si>
    <t>000 1003 1030189090 240</t>
  </si>
  <si>
    <t>972 1003 1030189090 244</t>
  </si>
  <si>
    <t>000 1003 1200000000 000</t>
  </si>
  <si>
    <t>000 1003 1230000000 000</t>
  </si>
  <si>
    <t>000 1003 1230100000 000</t>
  </si>
  <si>
    <t>000 1003 1230189090 000</t>
  </si>
  <si>
    <t>000 1003 1230189090 200</t>
  </si>
  <si>
    <t>000 1003 1230189090 240</t>
  </si>
  <si>
    <t>972 1003 1230189090 244</t>
  </si>
  <si>
    <t>000 1003 8700000000 000</t>
  </si>
  <si>
    <t>000 1003 8720000000 000</t>
  </si>
  <si>
    <t>000 1003 8720076040 000</t>
  </si>
  <si>
    <t>000 1003 8720076040 600</t>
  </si>
  <si>
    <t>000 1003 8720076040 610</t>
  </si>
  <si>
    <t>980 1003 8720076040 611</t>
  </si>
  <si>
    <t>Непрограммное направление в области культуры</t>
  </si>
  <si>
    <t>000 1003 8800000000 000</t>
  </si>
  <si>
    <t>Льготы сельским специалистам культуры по жилищно-коммунальным услугам</t>
  </si>
  <si>
    <t>000 1003 8820000000 000</t>
  </si>
  <si>
    <t>000 1003 8820076040 000</t>
  </si>
  <si>
    <t>000 1003 8820076040 600</t>
  </si>
  <si>
    <t>000 1003 8820076040 610</t>
  </si>
  <si>
    <t>981 1003 8820076040 611</t>
  </si>
  <si>
    <t>000 1003 8900000000 000</t>
  </si>
  <si>
    <t>000 1003 8930000000 000</t>
  </si>
  <si>
    <t>Субвенции на выплаты денежных средств на содержание детей в семьях опекунов (попечителей), в приемных семьях и вознаграждения, причитающегося приемным родителям</t>
  </si>
  <si>
    <t>000 1003 8930076180 000</t>
  </si>
  <si>
    <t>000 1003 8930076180 300</t>
  </si>
  <si>
    <t>000 1003 8930076180 320</t>
  </si>
  <si>
    <t>972 1003 8930076180 323</t>
  </si>
  <si>
    <t>000 1003 8960000000 000</t>
  </si>
  <si>
    <t>000 1003 8960000190 000</t>
  </si>
  <si>
    <t>000 1003 8960000190 200</t>
  </si>
  <si>
    <t>000 1003 8960000190 240</t>
  </si>
  <si>
    <t>978 1003 8960000190 244</t>
  </si>
  <si>
    <t>000 1003 9700000000 000</t>
  </si>
  <si>
    <t>000 1003 9750000000 000</t>
  </si>
  <si>
    <t>000 1003 9750400000 000</t>
  </si>
  <si>
    <t>000 1003 9750400000 300</t>
  </si>
  <si>
    <t>Иные выплаты населению</t>
  </si>
  <si>
    <t>972 1003 9750400000 360</t>
  </si>
  <si>
    <t>Охрана семьи и детства</t>
  </si>
  <si>
    <t>000 1004 0000000000 000</t>
  </si>
  <si>
    <t>000 1004 0100000000 000</t>
  </si>
  <si>
    <t>000 1004 0110000000 000</t>
  </si>
  <si>
    <t>!</t>
  </si>
  <si>
    <t>000 1004 0110100000 000</t>
  </si>
  <si>
    <t>000 1004 01101L0840 000</t>
  </si>
  <si>
    <t>000 1004 01101L0840 300</t>
  </si>
  <si>
    <t>000 1004 01101L0840 310</t>
  </si>
  <si>
    <t>978 1004 01101L0840 313</t>
  </si>
  <si>
    <t>000 1004 1100000000 000</t>
  </si>
  <si>
    <t>000 1004 1110000000 000</t>
  </si>
  <si>
    <t>000 1004 1110100000 000</t>
  </si>
  <si>
    <t>Субвенции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</si>
  <si>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000 1004 1110176090 000</t>
  </si>
  <si>
    <t>000 1004 1110176090 300</t>
  </si>
  <si>
    <t>000 1004 1110176090 320</t>
  </si>
  <si>
    <t>980 1004 1110176090 321</t>
  </si>
  <si>
    <t>Муниципальная программа Чаа-Хольского кожууна Республики Тыва "Обеспечение жильем молодых семей в Чаа-Хольском кожууне Республики Тыва на 2016-2020 годы"</t>
  </si>
  <si>
    <t>000 1004 1600000000 000</t>
  </si>
  <si>
    <t>000 1004 1640000000 000</t>
  </si>
  <si>
    <t xml:space="preserve"> Реализация мероприятий программы "Обеспечение жильем молодых семей в Чаа-Хольском кожууне Республики Тыва на 2016-2020 годы"</t>
  </si>
  <si>
    <t>000 1004 16400L4970 000</t>
  </si>
  <si>
    <t>000 1004 16400L4970 300</t>
  </si>
  <si>
    <t>000 1004 16400L4970 320</t>
  </si>
  <si>
    <t>Субсидии гражданам на приобретение жилья</t>
  </si>
  <si>
    <t>972 1004 16400L4970 322</t>
  </si>
  <si>
    <t>000 1004 8900000000 000</t>
  </si>
  <si>
    <t>000 1004 8930000000 000</t>
  </si>
  <si>
    <t>000 1004 8930076180 000</t>
  </si>
  <si>
    <t>000 1004 8930076180 300</t>
  </si>
  <si>
    <t>000 1004 8930076180 320</t>
  </si>
  <si>
    <t>972 1004 8930076180 321</t>
  </si>
  <si>
    <t>Другие вопросы в области социальной политики</t>
  </si>
  <si>
    <t>000 1006 0000000000 000</t>
  </si>
  <si>
    <t>000 1006 0100000000 000</t>
  </si>
  <si>
    <t>000 1006 0110000000 000</t>
  </si>
  <si>
    <t>Осуществление переданных органам местного самоуправления полномочий в области организации предоставления гражданам субсидий на оплату жилых помещений и коммунальных услуг</t>
  </si>
  <si>
    <t>000 1006 0110076040 000</t>
  </si>
  <si>
    <t>000 1006 0110076040 100</t>
  </si>
  <si>
    <t>000 1006 0110076040 110</t>
  </si>
  <si>
    <t>978 1006 0110076040 111</t>
  </si>
  <si>
    <t>978 1006 0110076040 119</t>
  </si>
  <si>
    <t>000 1006 0110076040 200</t>
  </si>
  <si>
    <t>000 1006 0110076040 240</t>
  </si>
  <si>
    <t>978 1006 0110076040 242</t>
  </si>
  <si>
    <t>978 1006 0110076040 244</t>
  </si>
  <si>
    <t>000 1006 8900000000 000</t>
  </si>
  <si>
    <t>000 1006 8950000000 000</t>
  </si>
  <si>
    <t>000 1006 8950000110 000</t>
  </si>
  <si>
    <t>000 1006 8950000110 100</t>
  </si>
  <si>
    <t>000 1006 8950000110 120</t>
  </si>
  <si>
    <t>978 1006 8950000110 121</t>
  </si>
  <si>
    <t>978 1006 8950000110 129</t>
  </si>
  <si>
    <t>Расходы на обеспечение функций управления труда и социального развития администрации Чаа-Хольского кожууна</t>
  </si>
  <si>
    <t>000 1006 8950000190 000</t>
  </si>
  <si>
    <t>000 1006 8950000190 200</t>
  </si>
  <si>
    <t>000 1006 8950000190 240</t>
  </si>
  <si>
    <t>978 1006 8950000190 242</t>
  </si>
  <si>
    <t>978 1006 8950000190 244</t>
  </si>
  <si>
    <t>000 1006 8950000190 800</t>
  </si>
  <si>
    <t>000 1006 8950000190 850</t>
  </si>
  <si>
    <t>978 1006 8950000190 852</t>
  </si>
  <si>
    <t>978 1006 8950000190 853</t>
  </si>
  <si>
    <t>ФИЗИЧЕСКАЯ КУЛЬТУРА И СПОРТ</t>
  </si>
  <si>
    <t>000 1100 0000000000 000</t>
  </si>
  <si>
    <t>Массовый спорт</t>
  </si>
  <si>
    <t>000 1102 0000000000 000</t>
  </si>
  <si>
    <t>Муниципальная программа Чаа-Хольского кожууна Республики Тыва "Развитие физической культуры и спорта на 2018-2020 годы в Чаа-Хольском кожууне"</t>
  </si>
  <si>
    <t>000 1102 0200000000 000</t>
  </si>
  <si>
    <t>Центры информатизации и обучения избирательным технологиям</t>
  </si>
  <si>
    <t>000 1102 0210000000 000</t>
  </si>
  <si>
    <t>Реализация мероприятий программы "Развитие физической культуры и спорта на 2018-2020 годы в Чаа-Хольском кожууне"</t>
  </si>
  <si>
    <t>000 1102 0210070200 000</t>
  </si>
  <si>
    <t>000 1102 0210070200 200</t>
  </si>
  <si>
    <t>000 1102 0210070200 240</t>
  </si>
  <si>
    <t>972 1102 0210070200 244</t>
  </si>
  <si>
    <t>Другие вопросы в области физической культуры и спорта</t>
  </si>
  <si>
    <t>000 1105 0000000000 000</t>
  </si>
  <si>
    <t>000 1105 8900000000 000</t>
  </si>
  <si>
    <t>Реализация мероприятий муниципальной программы Чаа-Хольского кожууна Республики Тыва "Государственная молодежная политика"</t>
  </si>
  <si>
    <t>000 1105 8900000190 000</t>
  </si>
  <si>
    <t>000 1105 8900000190 200</t>
  </si>
  <si>
    <t>000 1105 8900000190 240</t>
  </si>
  <si>
    <t>972 1105 8900000190 244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</si>
  <si>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</si>
  <si>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</si>
  <si>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</si>
  <si>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</si>
  <si>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000 1401 0900000000 000</t>
  </si>
  <si>
    <t>Реализация государственных функций, связанных с общегосударственным управлением</t>
  </si>
  <si>
    <t>000 1401 0920000000 000</t>
  </si>
  <si>
    <t>000 1401 0920070010 000</t>
  </si>
  <si>
    <t>000 1401 0920070010 500</t>
  </si>
  <si>
    <t>Дотации</t>
  </si>
  <si>
    <t>000 1401 0920070010 510</t>
  </si>
  <si>
    <t>971 1401 0920070010 511</t>
  </si>
  <si>
    <t>000 1401 9700000000 000</t>
  </si>
  <si>
    <t>000 1401 9710000000 000</t>
  </si>
  <si>
    <t>Дотации на поддержку мер по обеспечению сбалансированности бюджетов сельских поселений</t>
  </si>
  <si>
    <t>000 1401 9710200000 000</t>
  </si>
  <si>
    <t>Дотации на выравнивание бюджетной обеспеченности сельским поселениям</t>
  </si>
  <si>
    <t>000 1401 9710276010 000</t>
  </si>
  <si>
    <t>000 1401 9710276010 500</t>
  </si>
  <si>
    <t>000 1401 9710276010 510</t>
  </si>
  <si>
    <t>971 1401 9710276010 511</t>
  </si>
  <si>
    <t>Прочие межбюджетные трансферты общего характера</t>
  </si>
  <si>
    <t>000 1403 0000000000 000</t>
  </si>
  <si>
    <t>000 1403 9700000000 000</t>
  </si>
  <si>
    <t>Субсидии местным бюджетам на оплату услуг доступа к сети «Интернет» социально значимых объектов</t>
  </si>
  <si>
    <t>000 1403 9700070080 000</t>
  </si>
  <si>
    <t>000 1403 9700070080 500</t>
  </si>
  <si>
    <t>000 1403 9700070080 520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</si>
  <si>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</si>
  <si>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971 1403 9700070080 521</t>
  </si>
  <si>
    <t>Межбюджетные трансферты бюджетам сельских поселений на оплату коммунальных услуг</t>
  </si>
  <si>
    <t>000 1403 9700075020 000</t>
  </si>
  <si>
    <t>000 1403 9700075020 500</t>
  </si>
  <si>
    <t>971 1403 9700075020 540</t>
  </si>
  <si>
    <t>Межбюджетные трансферты бюджетам сельских поселений, расположенных в труднодоступных населенных пунктах</t>
  </si>
  <si>
    <t>000 1403 9700075060 000</t>
  </si>
  <si>
    <t>000 1403 9700075060 500</t>
  </si>
  <si>
    <t>971 1403 9700075060 540</t>
  </si>
  <si>
    <t>Результат исполнения бюджета (дефицит/профицит)</t>
  </si>
  <si>
    <t>Приложение 2</t>
  </si>
  <si>
    <t>Исполнено на 01.04.2025 г.</t>
  </si>
  <si>
    <t>% исполнения</t>
  </si>
  <si>
    <t>Исполнение доходов муниципального района</t>
  </si>
  <si>
    <t>Чаа-Хольский кожуун Республики Тыва за 1 квартал 2025 года</t>
  </si>
  <si>
    <t>(в тыс. рублях)</t>
  </si>
  <si>
    <t>НАЛОГОВЫЕ И НЕНАЛОГОВЫЕ ДОХОДЫ</t>
  </si>
  <si>
    <t>Приложение 3</t>
  </si>
  <si>
    <t>Исполнение бюджетных ассмгнований</t>
  </si>
  <si>
    <t>по разделам, пдразделам, целевым статьям (муниципальным программам Чаа-Хольского кожууна Республики Тыва и непрограммным направлениям</t>
  </si>
  <si>
    <t>деятельности), группам видов расходов классификации расходов бюджета муниципального района "Чаа-Хольский кожуун Республики Тыва" за 1 квартал 2025 года</t>
  </si>
  <si>
    <t>Реализация мероприятий комплексного развития сельских территорий в Чаа-Хольском кожууне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</si>
  <si>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Чаа-Хольского кожууна</t>
  </si>
  <si>
    <t xml:space="preserve">Приложение 1 </t>
  </si>
  <si>
    <t>(тыс. рублей)</t>
  </si>
  <si>
    <t>Код</t>
  </si>
  <si>
    <t>Наименование</t>
  </si>
  <si>
    <t xml:space="preserve">Утвержденная сумма                     </t>
  </si>
  <si>
    <t xml:space="preserve"> 01 02 00 00 00 0000 000</t>
  </si>
  <si>
    <t>Кредиты кредитных организаций в валюте Российской Федерации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</si>
  <si>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</si>
  <si>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</si>
  <si>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</si>
  <si>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>Погашение бюджетами муниципальных районов кредитов от кредитных организаций в валюте Российской Федерации</t>
  </si>
  <si>
    <t xml:space="preserve"> 01 03 00 00 00 0000 000</t>
  </si>
  <si>
    <t xml:space="preserve">Бюджетные кредиты от других бюджетов бюджетной системы Российской Федерации </t>
  </si>
  <si>
    <t>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</si>
  <si>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</si>
  <si>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 (на пополнение остатков средств на счетах кожуунного бюджета Республики Тыва)</t>
  </si>
  <si>
    <t>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</si>
  <si>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</si>
  <si>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 (на пополнение остатков средств на счетах кожуунного бюджета Республики Тыва)</t>
  </si>
  <si>
    <t>01 05 00 00 00 0000 000</t>
  </si>
  <si>
    <t>Изменение остатков средств на счетах по учету средств бюджета</t>
  </si>
  <si>
    <t>01 05 02 01 05 0000 510</t>
  </si>
  <si>
    <t>Увеличение прочих остатков денежных средств бюджетов муниципальных районов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</si>
  <si>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</si>
  <si>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</si>
  <si>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</si>
  <si>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дефицита бюджета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</si>
  <si>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</si>
  <si>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</si>
  <si>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</si>
  <si>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</si>
  <si>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Всего</t>
  </si>
  <si>
    <t>* 05 - бюджет муниципального района</t>
  </si>
  <si>
    <t>* 04 - бюджет городского округа</t>
  </si>
  <si>
    <t>Исполнение источников внутреннего финансирования дефицита бюджета муниципального района "Чаа-Хольский кожуун Республики Тыва" за 1 квартал 2025 года</t>
  </si>
  <si>
    <t xml:space="preserve">Сумма на 01.04.2025 г.                     </t>
  </si>
  <si>
    <t>(тыс.рублей)</t>
  </si>
  <si>
    <t>ЦСР</t>
  </si>
  <si>
    <t>ВР</t>
  </si>
  <si>
    <t>РЗ</t>
  </si>
  <si>
    <t>ПР</t>
  </si>
  <si>
    <t>В С Е Г О</t>
  </si>
  <si>
    <t>Муниципальная программа Чаа-Хольского кожууна Республики Тыва "Социальная поддержка граждан и семьям с детьми в Чаа-Хольском кожууне Республики Тыва на 2024 - 2026 годы"</t>
  </si>
  <si>
    <t>01 0 00 00000</t>
  </si>
  <si>
    <t xml:space="preserve">   </t>
  </si>
  <si>
    <t>01 2 00 52500</t>
  </si>
  <si>
    <t>10</t>
  </si>
  <si>
    <t>03</t>
  </si>
  <si>
    <t>300</t>
  </si>
  <si>
    <t>Осуществление переданных органам местного самоуправления Республики Тыва в соответствии с пунктом 1 статьи 1 Закона Республики Тыва от 28 декабря 2005 года N 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социальной поддержки ветеранов труда и тружеников тыла</t>
  </si>
  <si>
    <t>01 3 01 76060</t>
  </si>
  <si>
    <t>Осуществление переданных органам местного самоуправления Республики Тыва в соответствии с пунктом 4 статьи 1 Закона Республики Тыва от 28 декабря 2005 года N 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осуществления назначения и выплаты ежемесячного пособия на ребенка</t>
  </si>
  <si>
    <t>01 5 01 76070</t>
  </si>
  <si>
    <t>Осуществление переданных органам местного самоуправления Республики Тыва в соответствии с пунктом 5 статьи 1 Закона Республики Тыва от 28 декабря 2005 года N 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по предоставлению гражданам субсидий на оплату жилых помещений и коммунальных услуг</t>
  </si>
  <si>
    <t>01 6 00 76030</t>
  </si>
  <si>
    <t>Субвенции на реализацию Закона Республики Тыва "О погребении и похоронном деле в Республике Тыва"</t>
  </si>
  <si>
    <t>01 7 03 76120</t>
  </si>
  <si>
    <t>Субсидии на осуществление ежемесячной денежной выплаты, назначаемой в случае рождения третьего ребенка или последующих детей до достижения ребенклм влзраста трех лет</t>
  </si>
  <si>
    <t>04</t>
  </si>
  <si>
    <t>89 6 00 00190</t>
  </si>
  <si>
    <t>Муниципальная программа Чаа-Хольского кожууна Республики Тыва "Спорт -норма жизни на 2025-2027 годы в Чаа-Хольском кожууне"</t>
  </si>
  <si>
    <t>02 0 00 00000</t>
  </si>
  <si>
    <t>11</t>
  </si>
  <si>
    <t>02</t>
  </si>
  <si>
    <t>Реализация мероприятий программы "Спорт- норма жизни на 2019-2024 годы в Чаа-Хольском кожууне"</t>
  </si>
  <si>
    <t>02 1 00 70200</t>
  </si>
  <si>
    <t>200</t>
  </si>
  <si>
    <t>Реализация мероприятий муниципальной программы Чаа-Хольского кожууна Республики Тыва "Обеспечение пожарной безопасности и зашиты населения, территорий муниципального района "Чаа-Хольский кожуун Республики Тыва" от чрезвычайных ситуаций природного и техногенного характера на 2024-2026 годы"</t>
  </si>
  <si>
    <t>03 0 00 20230</t>
  </si>
  <si>
    <t xml:space="preserve">Муниципальная программа "Разработка документации на гидротехнические сооружения,
декларации безопасности гидротехнических сооружений на территории Чаа-Хольского кожууна,требуемых согласно законодательству о безопасности гидротехнических сооружений на 2024-2027г.
</t>
  </si>
  <si>
    <t>03 0 00 21230</t>
  </si>
  <si>
    <t>Муниципальная программа Чаа-Хольского кожууна Республики Тыва "Повышение безопасности дорожного движения в Чаа-Хольском кожууне на 2022 - 2026 годы"</t>
  </si>
  <si>
    <t>04 0 00 00000</t>
  </si>
  <si>
    <t>Нанесение дорожной разметки и установка дорожных знаков</t>
  </si>
  <si>
    <t>04 0 55 05000</t>
  </si>
  <si>
    <t>09</t>
  </si>
  <si>
    <t>Муниципальная программа Чаа-Хольского кожууна Республики Тыва "Повышение эффективности и надежности функционирования жилищно-коммунального хозяйства Чаа-Хольского кожууна на 2021 - 2027 годы"</t>
  </si>
  <si>
    <t>05 3 00 00000</t>
  </si>
  <si>
    <t>0540000350</t>
  </si>
  <si>
    <t>05</t>
  </si>
  <si>
    <t>0550075030</t>
  </si>
  <si>
    <t>Субсидии на возмещение убытков, связанных с применением государственных регулируемых цен на электрическую энергию, тепловую энергию и водоснабжение, вырабатываемыми муниципальными организациями</t>
  </si>
  <si>
    <t>Муниципальная программа Чаа-Хольского кожууна Республики Тыва "Предупреждение и борьба с социально-значимыми заболеваниями в Чаа-Хольском кожууне на 2024-2026 годы"</t>
  </si>
  <si>
    <t>06 0 00 00000</t>
  </si>
  <si>
    <t>Подпрограмма "О дополнительных мерах по борьбе с туберкулезом в Чаа-Хольском кожууне"</t>
  </si>
  <si>
    <t>06 0 00 73200</t>
  </si>
  <si>
    <t>07</t>
  </si>
  <si>
    <t>01</t>
  </si>
  <si>
    <t>Субсидии образовательным учреждениям дошкольного образования на финансовое обеспечение государственного задания на оказание государственных услуг (выполнение работ)</t>
  </si>
  <si>
    <t>600</t>
  </si>
  <si>
    <t>Реализация мероприятий муниципальной программы Чаа-Хольского кожууна Республики Тыва "Предупреждение и борьба с социально-значимыми заболеваниями в Чаа-Хольском кожууне на 2021-2023 годы"</t>
  </si>
  <si>
    <t>06 1 00 73200</t>
  </si>
  <si>
    <t>12</t>
  </si>
  <si>
    <t>Муниципальная программа Чаа-Хольского кожууна Республики Тыва "Развитие культуры и искусства Чаа-Хольском кожууне Республики Тыва на 2024 - 2026 годы"</t>
  </si>
  <si>
    <t>08 0 00 00000</t>
  </si>
  <si>
    <t>Подпрограмма "Развитие культурно-досуговой деятельности Чаа-Хольского кожууна на 2021-2023 годы"</t>
  </si>
  <si>
    <t>08 1 00 00000</t>
  </si>
  <si>
    <t>08</t>
  </si>
  <si>
    <t>Обеспечение деятельности (оказание услуг) подведомственных учреждений культуры</t>
  </si>
  <si>
    <t>08 1 01 44100</t>
  </si>
  <si>
    <t>Подпрограмма "Развитие библиотечного дела в Чаа-Хольском кожууне на 2018-2020 годы"</t>
  </si>
  <si>
    <t>08 3 00 00000</t>
  </si>
  <si>
    <t>08 3 00 44100</t>
  </si>
  <si>
    <t>Подпрограмма "Обеспечение первичных мер пожарной безопасности в учреждениях культуры и искусства в Чаа-Хольском кожууне на 2018-2020 годы"</t>
  </si>
  <si>
    <t>08 4 00 00000</t>
  </si>
  <si>
    <t>08 4 00 44100</t>
  </si>
  <si>
    <t>Подпрограмма "Развитие искусства и поддержка юных дарований Чаа-Хольского кожууна"</t>
  </si>
  <si>
    <t>08 5 00 00000</t>
  </si>
  <si>
    <t>08 5 00 44100</t>
  </si>
  <si>
    <t>Подпрограмма "Повышение эффективности управления финансами системы культуры в бюджетных учреждениях Чаа-Хольского кожууна Республики Тыва на 2018-2020 годы"</t>
  </si>
  <si>
    <t>08 9 00 00000</t>
  </si>
  <si>
    <t>08 9 00 00110</t>
  </si>
  <si>
    <t>100</t>
  </si>
  <si>
    <t>08 9 00 00190</t>
  </si>
  <si>
    <t>800</t>
  </si>
  <si>
    <t>Субсидии органам местного самоуправления РТ на обеспечение доступа к сети "Интернет" социально-значимых объектов, подключенных в рамках национальной программы "Цифровая экономика РФ"</t>
  </si>
  <si>
    <t>08 9 00 70080</t>
  </si>
  <si>
    <t>Муниципальная программа Чаа-Хольского кожууна Республики Тыва "Профилактика преступлений и иных правонарушений в Чаа-Хольском кожууне Республики Тыва на 2024 - 2026 годы"</t>
  </si>
  <si>
    <t>09 0 00 00000</t>
  </si>
  <si>
    <t>Реализация мероприятий муниципальной программы Чаа-Хольского кожууна Республики Тыва "Профилактика преступлений и иных правонарушений в Чаа-Хольском кожууне Республики Тыва на 2021- 2023 годы"</t>
  </si>
  <si>
    <t>09 0 56 14000</t>
  </si>
  <si>
    <t>14</t>
  </si>
  <si>
    <t>Муниципальная программа Чаа-Хольского кожууна Республики Тыва "Профилактика безнадзорности и правонарушений несовершеннолетних в Чаа-Хольском кожууне на 2024-2026 годы"</t>
  </si>
  <si>
    <t>0905620020</t>
  </si>
  <si>
    <t>Муниципальная программа Чаа-Хольского кожууна Республики Тыва "Развитие образования и науки в Чаа-Хольском кожууне на 2024 - 2026 годы"</t>
  </si>
  <si>
    <t>11 0 00 00000</t>
  </si>
  <si>
    <t>Подпрограмма "Развитие дошкольного образования"</t>
  </si>
  <si>
    <t>11 1 00 00000</t>
  </si>
  <si>
    <t>11 1 00 00590</t>
  </si>
  <si>
    <t>11 1 00 76020</t>
  </si>
  <si>
    <t>Субсидии образовательным учреждениям дошкольного образования на финансовое обеспечение государственного задания на оказание государственных услуг (выполнение работ) Учебные расходы</t>
  </si>
  <si>
    <t>11 1 00 7602У</t>
  </si>
  <si>
    <t>11 1 01 76090</t>
  </si>
  <si>
    <t>Подпрограмма "Развитие общего образования"</t>
  </si>
  <si>
    <t>11 2 00 00000</t>
  </si>
  <si>
    <t>Субсидии общеобразовательным учреждениям на финансовое обеспечение государственного задания на оказание государственных услуг (выполнение работ)</t>
  </si>
  <si>
    <t>11 2 00 00590</t>
  </si>
  <si>
    <t>11 2 00 76020</t>
  </si>
  <si>
    <t>Субсидии общеобразовательным учреждениям на финансовое обеспечение государственного задания на оказание государственных услуг (выполнение работ) Учебные расходы</t>
  </si>
  <si>
    <t>11 2 00 7602У</t>
  </si>
  <si>
    <t>Подпрограмма "Развитие системы оценки качества образования и информационной прозрачности системы образования"</t>
  </si>
  <si>
    <t>11 4 00 00000</t>
  </si>
  <si>
    <t>11 4 00 07290</t>
  </si>
  <si>
    <t>Подпрограмма "Отдых и оздоровление детей"</t>
  </si>
  <si>
    <t>11 5 00 00000</t>
  </si>
  <si>
    <t>Организация отдыха и оздоровления детей в оздоровительных организациях и обеспечение проезда к местонахождению организаций отдыха и обратно</t>
  </si>
  <si>
    <t>11 5 06 75040</t>
  </si>
  <si>
    <t>Подпрограмма "Безопасность образовательных организаций"</t>
  </si>
  <si>
    <t>11 6 00 00000</t>
  </si>
  <si>
    <t>11 6 00 07290</t>
  </si>
  <si>
    <t>Подпрограмма "В каждой семье не менее одного ребенка с высшим образованием"</t>
  </si>
  <si>
    <t>11 7 00 00000</t>
  </si>
  <si>
    <t>11 7 00 00590</t>
  </si>
  <si>
    <t>Иные межбюджетные трансферты на организацию бесплатного горячего питания отдельным категориям учащихся государственных и муниципальных образовательных учреждений Чаа-Хольского кожууна Республики Тыва, на 2022 год</t>
  </si>
  <si>
    <t>11 2 00 75150</t>
  </si>
  <si>
    <t>Увеличение стоимости продуктов питания</t>
  </si>
  <si>
    <t>Иные межбюджетные трасферты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на 2022 год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</si>
  <si>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на 2022 год</t>
  </si>
  <si>
    <t>11 2 00 L3040</t>
  </si>
  <si>
    <t>Подпрограмма "Обеспечение деятельности управления образования администрации Чаа-Хольского кожууна"</t>
  </si>
  <si>
    <t>11 9 00 00000</t>
  </si>
  <si>
    <t>11 9 00 00110</t>
  </si>
  <si>
    <t>11 9 00 00190</t>
  </si>
  <si>
    <t>11 9 00 70080</t>
  </si>
  <si>
    <t>Муниципальная программа Чаа-Хольского кожууна Республики Тыва "Обеспечение жильем молодых семей в Чаа-Хольском кожууне Республики Тыва на 2024-2026 годы"</t>
  </si>
  <si>
    <t>16 0 00 00000</t>
  </si>
  <si>
    <t>Реализация мероприятий программы "Обеспечение жильем молодых семей в Чаа-Хольском кожууне Республики Тыва на 2021-2023 годы"</t>
  </si>
  <si>
    <t>16 4 00 L4970</t>
  </si>
  <si>
    <t>Муниципальная программа Чаа-Хольского кожууна Республики Тыва "Развитие сельского хозяйства и регулирование рынков сельскохозяйственной продукции, сырья и продовольствия в Чаа-Хольском кожууне Республики Тыва на 2024 - 2026 годы"</t>
  </si>
  <si>
    <t>18 0 00 00000</t>
  </si>
  <si>
    <t>18 4 00 76140</t>
  </si>
  <si>
    <t>18 1 00 00190</t>
  </si>
  <si>
    <t>МП "Формирование комфортной городской среды в Чаа-Хольском кожууне на 2021-2025 годы"</t>
  </si>
  <si>
    <t>280F255550</t>
  </si>
  <si>
    <t>Софинансирование из местного бюджета</t>
  </si>
  <si>
    <t>Муниципальная программа Чаа-Хольского кожууна Республики Тыва "Поддержка и развитие малого и среднего предпринимательства в Чаа-Хольском кожууне на 2024-2026 годы"</t>
  </si>
  <si>
    <t>20 2 00 00000</t>
  </si>
  <si>
    <t>Муниципальная поддержка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</si>
  <si>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20 2 01 L5270</t>
  </si>
  <si>
    <t>Муниципальная программа Чаа-Хольского кожууна Республики Тыва "Противодействие коррупции на 2022-2025 годы"</t>
  </si>
  <si>
    <t>23 0 00 00000</t>
  </si>
  <si>
    <t>Реализация мероприятий муниципальной программы Чаа-Хольского кожууна Республики Тыва "Противодействие коррупции на 2022-2026 годы"</t>
  </si>
  <si>
    <t>23 0 00 46000</t>
  </si>
  <si>
    <t>Муниципальная программа Чаа-Хольского кожууна Республики Тыва "Развитие земельно-имущественных отношений на территории муниципального района "Чаа-Хольский кожуун Республики Тыва" на 2021 - 2026 годы"</t>
  </si>
  <si>
    <t>26 0 00 00000</t>
  </si>
  <si>
    <t>Субсидии на корректировку генеральных планов муниципальных образований</t>
  </si>
  <si>
    <t>Организация и проведение работ по государственной кадастровой оценке земель</t>
  </si>
  <si>
    <t>26 0 02 02600</t>
  </si>
  <si>
    <t>Муниципальная программа Чаа-Хольского кожууна Республики Тыва "Обеспечение деятельности органов местного самоуправления на 2023 - 2026 годы"</t>
  </si>
  <si>
    <t>27 0 00 00000</t>
  </si>
  <si>
    <t>Реализация мероприятий муниципальной программы Чаа-Хольского кожууна Республики Тыва "Обеспечение деятельности органов местного самоуправления на 2023 - 2026 годы"</t>
  </si>
  <si>
    <t>27 0 02 03600</t>
  </si>
  <si>
    <t>Реализация мероприятий муниципальной программы Чаа-Хольского кожууна Республики Тыва "Гос. молодежная политика на 2023-2026 годы"</t>
  </si>
  <si>
    <t>89 0 00 00190</t>
  </si>
  <si>
    <t>Реализация мероприятий муниципальной программы Чаа-Хольского кожууна Республики Тыва "Демографическое развитие муниципального образования Чаа-Хольский район Республики Тыва" на 2025-2027 годы</t>
  </si>
  <si>
    <t>МП "Развитие территориального общественного самоуправления на территории Чаа-Хольского кожууна Республики Тыва на 2024-2026 годы"</t>
  </si>
  <si>
    <t>МП "Укрепление общественного здоровья муницпального района « Чаа-Хольский кожуун» Республика Тыва на 2024-2025 годы"</t>
  </si>
  <si>
    <t>06 1 00 74200</t>
  </si>
  <si>
    <t>МП "О допольнительных мерах по борьбе с туберкулезом в Чаа-Хольском кожууне на 2024-2026 годы"</t>
  </si>
  <si>
    <t>06 1 00 75200</t>
  </si>
  <si>
    <t>Реализация муниципальной программы "Содействие занятости населения муниципального района Чаа-Хольский кожуун Республики Тыва" на 2024-2026 годы</t>
  </si>
  <si>
    <t>06 1 00 76200</t>
  </si>
  <si>
    <t>Муниципальная программа "Развитие туризма в Чаа-Хольском кожууне на 2024-2026 годы"</t>
  </si>
  <si>
    <t>08 2 01 44100</t>
  </si>
  <si>
    <t>Муниципальная программа «Развитие системы обращения с отходами производства и потребителя в Чаа-Хольском кожууне на 2025-2027 годы»</t>
  </si>
  <si>
    <t>76 0 00 00000</t>
  </si>
  <si>
    <t>06</t>
  </si>
  <si>
    <t>76 0 00 46000</t>
  </si>
  <si>
    <t>18 3 00 L5760</t>
  </si>
  <si>
    <t>Субсидии на благоустройство сельских территорий в рамках реализации государственной программы "Комплексное развитие сельских территорий"</t>
  </si>
  <si>
    <t>Субсидии на строительство жилья, предоставляемого по договору найма жилого помещения, в рамках реализации государственной программы "Комплексное развитие сельских территорий"</t>
  </si>
  <si>
    <t>60 0 07 00000</t>
  </si>
  <si>
    <t>60 0 07 01100</t>
  </si>
  <si>
    <t>Муниципальная программа Чаа-Хольского кожууна Республики Тыва "Повышение эффективности управления муниципальными финансами Чаа-Хольского кожууна Республики Тыва до 2026 года"</t>
  </si>
  <si>
    <t>13 1 00 00130</t>
  </si>
  <si>
    <t>13</t>
  </si>
  <si>
    <t>Исполнение бюджетных ассигнований</t>
  </si>
  <si>
    <t>Приложение 5</t>
  </si>
  <si>
    <t>по разделам, подразделам, целевым статьям (муниципальным программам Чаа-Хольского кожууна Республики Тыва и непрограммным направлениям деятельности), группам видов расходов классификации расходов бюджета муниципального района "Чаа-Хольский кожуун Республики Тыва"за 1 квартал 2025 года</t>
  </si>
  <si>
    <t>Исполнено на 01.04.2025г</t>
  </si>
  <si>
    <t>№ п/п</t>
  </si>
  <si>
    <t>Наименование поселения</t>
  </si>
  <si>
    <t>1.</t>
  </si>
  <si>
    <t>Сельское поселение с.Ак-Дуруг</t>
  </si>
  <si>
    <t>2.</t>
  </si>
  <si>
    <t>Сельское поселение с.Кызыл-Даг</t>
  </si>
  <si>
    <t>3.</t>
  </si>
  <si>
    <t>Сельское поселение с.Шанчы</t>
  </si>
  <si>
    <t xml:space="preserve">ИТОГО </t>
  </si>
  <si>
    <t>Приложение 6</t>
  </si>
  <si>
    <t>Исполнение</t>
  </si>
  <si>
    <t>дотации на выравнивание бюджетной обеспеченности бюджетам сельских поселений Чаа-Хольского кожууна Республики Тыва за 9 месяцев 2024 года</t>
  </si>
  <si>
    <t>Утвержденная сумма</t>
  </si>
  <si>
    <t>Приложение 7</t>
  </si>
  <si>
    <t>дотации  на выравниевание бюджетам сельских поселений Чаа-Хольского кожууна Республики Тыва за 9 месяцев 2024 года</t>
  </si>
  <si>
    <t>Приложение 8</t>
  </si>
  <si>
    <t xml:space="preserve"> субвенций бюджетам сельских поселений Чаа-Хольского кожууна Республики Тыва за 9 месяцев 2024 года</t>
  </si>
  <si>
    <t xml:space="preserve">на осуществление государственных полномочий по установлению запрета на розничную продажу алкогольной продукции в Республике Тыва </t>
  </si>
  <si>
    <t>всего</t>
  </si>
  <si>
    <t>на осуществление первичного воинского учета на территориях, где отсутствуют военные комиссариаты</t>
  </si>
  <si>
    <t>Приложение 9</t>
  </si>
  <si>
    <t>иных межбюджетных трансфертов на долевое финансирование расходов на оплату коммунальных услуг (в отношении расходов по оплате электрической и тепловой энергии, водоснабжения), приобретение котельно-печного топлива для казенных, бюджетных и автономных учреждений (с учетом доставки и услуг поставщика) бюджетам сельских поселений Чаа-Хольского кожууна Республики Тыва за 9 месяцев 2024 года</t>
  </si>
  <si>
    <t>Приложение 10</t>
  </si>
  <si>
    <t>ИСПОЛНЕНИЕ</t>
  </si>
  <si>
    <t xml:space="preserve">Бюджетные обязательства </t>
  </si>
  <si>
    <t>Распределено по ППРТ</t>
  </si>
  <si>
    <t>Профинансировано по заявкам на финансирование от ГРБС</t>
  </si>
  <si>
    <t>Остаток по году от фактически профинансированных средств</t>
  </si>
  <si>
    <t>Неисполненные постановления (заявки на финансирования поступят от фактических расходов, использованных при ликвидации ЧС)</t>
  </si>
  <si>
    <t>Нераспределенный остаток от годового лимита</t>
  </si>
  <si>
    <t>Основание</t>
  </si>
  <si>
    <t>Кому направлено</t>
  </si>
  <si>
    <t>Наименование мероприятий</t>
  </si>
  <si>
    <t>ВСЕГО</t>
  </si>
  <si>
    <t>Всего расходов</t>
  </si>
  <si>
    <t>Нераспределенный остаток</t>
  </si>
  <si>
    <t>Сумма на 01.04.2025г.</t>
  </si>
  <si>
    <t>Профинансировано на 01.04.2025г.</t>
  </si>
  <si>
    <t>Резервного фонда Администрации муниципального района "Чаа-Хольский кожуун Республики Тыва" за 1 квартал 2025 года</t>
  </si>
  <si>
    <t>Распоряжение от 27.01.2025 г. №22</t>
  </si>
  <si>
    <t>Халыын М.М.</t>
  </si>
  <si>
    <t>матпомощь</t>
  </si>
  <si>
    <t>Распоряжение от 28.01.2025 г. №24</t>
  </si>
  <si>
    <t>Тюлюш А.М.</t>
  </si>
  <si>
    <t>Распоряжение от 29.01.2025 г. №27</t>
  </si>
  <si>
    <t>Канзан Ф.М.</t>
  </si>
  <si>
    <t>Распоряжение от 06.02.2025 г. №48</t>
  </si>
  <si>
    <t>Чымба Р.К.</t>
  </si>
  <si>
    <t>Распоряжение от 12.02.2025 г. №71</t>
  </si>
  <si>
    <t>Хураганчык К.Х.</t>
  </si>
  <si>
    <t>Распоряжение от 14.02.2025 г. №82</t>
  </si>
  <si>
    <t>Дадар Ч.В.</t>
  </si>
  <si>
    <t>20</t>
  </si>
  <si>
    <t>Распоряжение от 05.03.2025 г. №110</t>
  </si>
  <si>
    <t>Чап А.Ш.</t>
  </si>
  <si>
    <t>Распоряжение от 12.03.2025 г. №124</t>
  </si>
  <si>
    <t>Доржу Г.С.</t>
  </si>
  <si>
    <t>Распоряжение от 19.03.2025 г. №132</t>
  </si>
  <si>
    <t>Ишкин Е.Ч.</t>
  </si>
  <si>
    <t>Распоряжение от 21.03.2025 г. №133</t>
  </si>
  <si>
    <t>Куулар С.Н.</t>
  </si>
  <si>
    <t>Распоряжение от 21.03.2025 г. №136</t>
  </si>
  <si>
    <t>Шадып Э.М.</t>
  </si>
  <si>
    <t>Распоряжение от 21.03.2025 г. №137</t>
  </si>
  <si>
    <t>Чулдум Ч.А.</t>
  </si>
  <si>
    <t>Распоряжение от 25.03.2025 г. №145</t>
  </si>
  <si>
    <t>Анай-оол М-Х. М.</t>
  </si>
  <si>
    <t>01101L0840</t>
  </si>
  <si>
    <t>11 2 Ю6 53030</t>
  </si>
  <si>
    <t xml:space="preserve">11 АЮ6 51790 </t>
  </si>
  <si>
    <t>10 3 01 89090</t>
  </si>
  <si>
    <t>12 3 01 89090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</si>
</sst>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[&gt;=5]#,##0.00,;[&lt;=-5]\-#,##0.00,;#,##0.00,"/>
    <numFmt numFmtId="165" formatCode="0.0"/>
    <numFmt numFmtId="167" formatCode="#\ ##0.0"/>
    <numFmt numFmtId="168" formatCode="#\ ##0.0_ ;[Red]\-#\ ##0.0\ "/>
    <numFmt numFmtId="169" formatCode="#\ ##0.00_ ;[Red]\-#\ ##0.00\ "/>
    <numFmt numFmtId="170" formatCode="#,##0.0"/>
    <numFmt numFmtId="171" formatCode="#\ ##0.000"/>
    <numFmt numFmtId="172" formatCode="_-* #\ ##0.00_р_._-;\-* #\ ##0.00_р_._-;_-* &quot;-&quot;??_р_._-;_-@_-"/>
    <numFmt numFmtId="173" formatCode="_-* #\ ##0.000_р_._-;\-* #\ ##0.000_р_._-;_-* &quot;-&quot;??_р_._-;_-@_-"/>
    <numFmt numFmtId="174" formatCode="0.000"/>
  </numFmts>
  <fonts count="41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0"/>
      <color rgb="FF000000"/>
      <name val="Arial"/>
    </font>
    <font>
      <sz val="11"/>
      <color rgb="FF000000"/>
      <name val="Calibri"/>
    </font>
    <font>
      <sz val="8"/>
      <color indexed="8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sz val="9"/>
      <color indexed="8"/>
      <name val="Calibri"/>
      <family val="2"/>
      <scheme val="minor"/>
    </font>
    <font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 Cyr"/>
      <family val="2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 Cyr"/>
      <family val="2"/>
      <charset val="204"/>
    </font>
    <font>
      <sz val="12"/>
      <name val="Times New Roman Cyr"/>
      <family val="2"/>
      <charset val="204"/>
    </font>
    <font>
      <b/>
      <sz val="12"/>
      <name val="Times New Roman Cyr"/>
      <family val="2"/>
      <charset val="204"/>
    </font>
    <font>
      <b/>
      <sz val="11"/>
      <name val="Times New Roman Cyr"/>
      <family val="2"/>
      <charset val="204"/>
    </font>
    <font>
      <b/>
      <sz val="10"/>
      <name val="Times New Roman CYR"/>
      <family val="2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 Cyr"/>
      <family val="2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5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1" fillId="0" borderId="0"/>
    <xf numFmtId="0" fontId="11" fillId="0" borderId="0"/>
    <xf numFmtId="0" fontId="10" fillId="0" borderId="0"/>
    <xf numFmtId="0" fontId="30" fillId="0" borderId="0"/>
    <xf numFmtId="0" fontId="11" fillId="0" borderId="0"/>
    <xf numFmtId="172" fontId="11" fillId="0" borderId="0" applyFont="0" applyFill="0" applyBorder="0" applyAlignment="0" applyProtection="0"/>
  </cellStyleXfs>
  <cellXfs count="210">
    <xf numFmtId="0" fontId="0" fillId="0" borderId="0" xfId="0"/>
    <xf numFmtId="164" fontId="1" fillId="0" borderId="1" xfId="0" applyNumberFormat="1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0" xfId="0" applyFont="1" applyBorder="1" applyAlignment="1"/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4" fillId="0" borderId="0" xfId="0" applyFont="1"/>
    <xf numFmtId="0" fontId="11" fillId="0" borderId="0" xfId="1"/>
    <xf numFmtId="0" fontId="12" fillId="0" borderId="0" xfId="0" applyFont="1" applyFill="1" applyBorder="1" applyAlignment="1">
      <alignment horizontal="right"/>
    </xf>
    <xf numFmtId="0" fontId="11" fillId="0" borderId="0" xfId="1" applyAlignment="1">
      <alignment horizontal="right"/>
    </xf>
    <xf numFmtId="0" fontId="13" fillId="0" borderId="0" xfId="1" applyFont="1" applyAlignment="1">
      <alignment horizontal="center" wrapText="1"/>
    </xf>
    <xf numFmtId="0" fontId="14" fillId="0" borderId="0" xfId="1" applyFont="1" applyAlignment="1">
      <alignment horizontal="right"/>
    </xf>
    <xf numFmtId="0" fontId="15" fillId="0" borderId="3" xfId="2" applyFont="1" applyFill="1" applyBorder="1" applyAlignment="1">
      <alignment horizontal="center" vertical="center" wrapText="1"/>
    </xf>
    <xf numFmtId="0" fontId="15" fillId="0" borderId="4" xfId="1" applyFont="1" applyBorder="1" applyAlignment="1">
      <alignment horizontal="center" vertical="center"/>
    </xf>
    <xf numFmtId="0" fontId="16" fillId="0" borderId="4" xfId="1" applyFont="1" applyBorder="1" applyAlignment="1">
      <alignment horizontal="left" vertical="center" wrapText="1"/>
    </xf>
    <xf numFmtId="167" fontId="15" fillId="0" borderId="5" xfId="2" applyNumberFormat="1" applyFont="1" applyFill="1" applyBorder="1" applyAlignment="1">
      <alignment horizontal="center" vertical="center" wrapText="1"/>
    </xf>
    <xf numFmtId="168" fontId="11" fillId="0" borderId="0" xfId="1" applyNumberFormat="1"/>
    <xf numFmtId="0" fontId="17" fillId="0" borderId="4" xfId="1" applyFont="1" applyBorder="1" applyAlignment="1">
      <alignment horizontal="center" vertical="center"/>
    </xf>
    <xf numFmtId="0" fontId="18" fillId="0" borderId="4" xfId="1" applyFont="1" applyBorder="1" applyAlignment="1">
      <alignment horizontal="left" vertical="center" wrapText="1"/>
    </xf>
    <xf numFmtId="167" fontId="17" fillId="0" borderId="5" xfId="1" applyNumberFormat="1" applyFont="1" applyFill="1" applyBorder="1" applyAlignment="1">
      <alignment horizontal="center" vertical="center"/>
    </xf>
    <xf numFmtId="168" fontId="11" fillId="0" borderId="0" xfId="1" applyNumberFormat="1" applyAlignment="1">
      <alignment horizontal="center" vertical="center"/>
    </xf>
    <xf numFmtId="167" fontId="15" fillId="0" borderId="5" xfId="1" applyNumberFormat="1" applyFont="1" applyBorder="1" applyAlignment="1">
      <alignment horizontal="center" vertical="center"/>
    </xf>
    <xf numFmtId="0" fontId="11" fillId="0" borderId="0" xfId="1" applyAlignment="1">
      <alignment wrapText="1"/>
    </xf>
    <xf numFmtId="0" fontId="17" fillId="0" borderId="4" xfId="1" applyFont="1" applyFill="1" applyBorder="1" applyAlignment="1">
      <alignment horizontal="center" vertical="center"/>
    </xf>
    <xf numFmtId="168" fontId="11" fillId="0" borderId="0" xfId="1" applyNumberFormat="1" applyAlignment="1">
      <alignment vertical="center"/>
    </xf>
    <xf numFmtId="169" fontId="11" fillId="0" borderId="0" xfId="1" applyNumberFormat="1"/>
    <xf numFmtId="0" fontId="15" fillId="0" borderId="4" xfId="1" applyFont="1" applyFill="1" applyBorder="1" applyAlignment="1">
      <alignment horizontal="center" vertical="center"/>
    </xf>
    <xf numFmtId="0" fontId="16" fillId="0" borderId="4" xfId="1" applyFont="1" applyFill="1" applyBorder="1" applyAlignment="1">
      <alignment horizontal="left" vertical="center" wrapText="1"/>
    </xf>
    <xf numFmtId="0" fontId="19" fillId="0" borderId="0" xfId="1" applyFont="1"/>
    <xf numFmtId="0" fontId="18" fillId="0" borderId="4" xfId="1" applyFont="1" applyFill="1" applyBorder="1" applyAlignment="1">
      <alignment horizontal="left" vertical="center" wrapText="1"/>
    </xf>
    <xf numFmtId="167" fontId="17" fillId="0" borderId="5" xfId="1" applyNumberFormat="1" applyFont="1" applyBorder="1" applyAlignment="1">
      <alignment horizontal="center" vertical="center"/>
    </xf>
    <xf numFmtId="0" fontId="16" fillId="0" borderId="4" xfId="1" applyFont="1" applyBorder="1" applyAlignment="1">
      <alignment vertical="top" wrapText="1"/>
    </xf>
    <xf numFmtId="0" fontId="12" fillId="0" borderId="4" xfId="1" applyFont="1" applyFill="1" applyBorder="1" applyAlignment="1">
      <alignment vertical="center" wrapText="1"/>
    </xf>
    <xf numFmtId="0" fontId="12" fillId="0" borderId="4" xfId="1" applyFont="1" applyBorder="1" applyAlignment="1">
      <alignment horizontal="center"/>
    </xf>
    <xf numFmtId="0" fontId="12" fillId="0" borderId="4" xfId="1" applyFont="1" applyBorder="1" applyAlignment="1">
      <alignment horizontal="justify"/>
    </xf>
    <xf numFmtId="167" fontId="14" fillId="0" borderId="5" xfId="1" applyNumberFormat="1" applyFont="1" applyBorder="1" applyAlignment="1">
      <alignment horizontal="center" vertical="center"/>
    </xf>
    <xf numFmtId="49" fontId="20" fillId="0" borderId="6" xfId="1" applyNumberFormat="1" applyFont="1" applyBorder="1" applyAlignment="1">
      <alignment horizontal="center" vertical="top"/>
    </xf>
    <xf numFmtId="0" fontId="21" fillId="0" borderId="6" xfId="1" applyFont="1" applyBorder="1" applyAlignment="1">
      <alignment horizontal="center" vertical="top" wrapText="1"/>
    </xf>
    <xf numFmtId="167" fontId="22" fillId="0" borderId="7" xfId="1" applyNumberFormat="1" applyFont="1" applyBorder="1" applyAlignment="1">
      <alignment horizontal="center" vertical="center"/>
    </xf>
    <xf numFmtId="0" fontId="23" fillId="0" borderId="0" xfId="1" applyFont="1" applyBorder="1" applyAlignment="1">
      <alignment vertical="top"/>
    </xf>
    <xf numFmtId="0" fontId="23" fillId="0" borderId="0" xfId="1" applyFont="1" applyBorder="1" applyAlignment="1">
      <alignment horizontal="justify" vertical="top" wrapText="1"/>
    </xf>
    <xf numFmtId="0" fontId="12" fillId="0" borderId="0" xfId="1" applyFont="1" applyBorder="1"/>
    <xf numFmtId="0" fontId="12" fillId="0" borderId="0" xfId="1" applyFont="1" applyBorder="1" applyAlignment="1">
      <alignment horizontal="right" vertical="center"/>
    </xf>
    <xf numFmtId="0" fontId="11" fillId="0" borderId="0" xfId="1" applyBorder="1"/>
    <xf numFmtId="0" fontId="11" fillId="0" borderId="0" xfId="1" applyFont="1" applyBorder="1" applyAlignment="1">
      <alignment horizontal="right" vertical="center"/>
    </xf>
    <xf numFmtId="0" fontId="11" fillId="0" borderId="0" xfId="1" applyBorder="1" applyAlignment="1">
      <alignment horizontal="right" vertical="center"/>
    </xf>
    <xf numFmtId="168" fontId="19" fillId="0" borderId="0" xfId="1" applyNumberFormat="1" applyFont="1"/>
    <xf numFmtId="0" fontId="24" fillId="0" borderId="0" xfId="3" applyFont="1" applyAlignment="1">
      <alignment wrapText="1" shrinkToFit="1"/>
    </xf>
    <xf numFmtId="0" fontId="25" fillId="0" borderId="0" xfId="3" applyNumberFormat="1" applyFont="1" applyFill="1" applyBorder="1" applyAlignment="1">
      <alignment vertical="center" wrapText="1"/>
    </xf>
    <xf numFmtId="0" fontId="24" fillId="0" borderId="0" xfId="3" applyFont="1" applyFill="1"/>
    <xf numFmtId="0" fontId="26" fillId="0" borderId="0" xfId="0" applyFont="1" applyFill="1" applyAlignment="1">
      <alignment horizontal="right"/>
    </xf>
    <xf numFmtId="0" fontId="24" fillId="0" borderId="0" xfId="3" applyFont="1"/>
    <xf numFmtId="0" fontId="8" fillId="0" borderId="0" xfId="0" applyFont="1" applyFill="1" applyAlignment="1">
      <alignment horizontal="right"/>
    </xf>
    <xf numFmtId="0" fontId="27" fillId="0" borderId="0" xfId="0" applyNumberFormat="1" applyFont="1" applyFill="1" applyBorder="1" applyAlignment="1">
      <alignment vertical="center" wrapText="1"/>
    </xf>
    <xf numFmtId="0" fontId="27" fillId="0" borderId="0" xfId="0" applyNumberFormat="1" applyFont="1" applyFill="1" applyBorder="1" applyAlignment="1">
      <alignment horizontal="center" vertical="center" wrapText="1"/>
    </xf>
    <xf numFmtId="0" fontId="29" fillId="0" borderId="0" xfId="0" applyNumberFormat="1" applyFont="1" applyFill="1" applyBorder="1" applyAlignment="1">
      <alignment horizontal="left" vertical="center" wrapText="1"/>
    </xf>
    <xf numFmtId="0" fontId="0" fillId="3" borderId="0" xfId="0" applyFill="1"/>
    <xf numFmtId="170" fontId="29" fillId="0" borderId="0" xfId="0" applyNumberFormat="1" applyFont="1" applyFill="1" applyBorder="1" applyAlignment="1">
      <alignment horizontal="right" vertical="center" wrapText="1"/>
    </xf>
    <xf numFmtId="0" fontId="30" fillId="0" borderId="0" xfId="4" applyFont="1" applyAlignment="1">
      <alignment wrapText="1"/>
    </xf>
    <xf numFmtId="0" fontId="31" fillId="2" borderId="0" xfId="0" applyNumberFormat="1" applyFont="1" applyFill="1" applyBorder="1" applyAlignment="1">
      <alignment horizontal="left" vertical="center" wrapText="1"/>
    </xf>
    <xf numFmtId="0" fontId="31" fillId="2" borderId="0" xfId="0" applyNumberFormat="1" applyFont="1" applyFill="1" applyBorder="1" applyAlignment="1">
      <alignment horizontal="center" vertical="center" wrapText="1"/>
    </xf>
    <xf numFmtId="170" fontId="31" fillId="2" borderId="0" xfId="0" applyNumberFormat="1" applyFont="1" applyFill="1" applyBorder="1" applyAlignment="1">
      <alignment horizontal="right" vertical="center" wrapText="1"/>
    </xf>
    <xf numFmtId="0" fontId="32" fillId="0" borderId="0" xfId="4" applyFont="1" applyFill="1" applyAlignment="1">
      <alignment wrapText="1"/>
    </xf>
    <xf numFmtId="0" fontId="33" fillId="0" borderId="0" xfId="0" applyNumberFormat="1" applyFont="1" applyFill="1" applyBorder="1" applyAlignment="1">
      <alignment horizontal="left" vertical="center" wrapText="1"/>
    </xf>
    <xf numFmtId="0" fontId="33" fillId="0" borderId="0" xfId="0" applyNumberFormat="1" applyFont="1" applyFill="1" applyBorder="1" applyAlignment="1">
      <alignment horizontal="center" vertical="center" wrapText="1"/>
    </xf>
    <xf numFmtId="170" fontId="33" fillId="0" borderId="0" xfId="0" applyNumberFormat="1" applyFont="1" applyFill="1" applyBorder="1" applyAlignment="1">
      <alignment horizontal="right" vertical="center" wrapText="1"/>
    </xf>
    <xf numFmtId="0" fontId="30" fillId="0" borderId="0" xfId="4" applyFont="1" applyFill="1" applyAlignment="1">
      <alignment wrapText="1"/>
    </xf>
    <xf numFmtId="0" fontId="34" fillId="3" borderId="0" xfId="0" quotePrefix="1" applyNumberFormat="1" applyFont="1" applyFill="1" applyBorder="1" applyAlignment="1">
      <alignment horizontal="center" vertical="center" wrapText="1"/>
    </xf>
    <xf numFmtId="0" fontId="34" fillId="3" borderId="0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0" fontId="33" fillId="3" borderId="0" xfId="0" applyNumberFormat="1" applyFont="1" applyFill="1" applyBorder="1" applyAlignment="1">
      <alignment horizontal="left" vertical="center" wrapText="1"/>
    </xf>
    <xf numFmtId="0" fontId="33" fillId="3" borderId="0" xfId="0" applyNumberFormat="1" applyFont="1" applyFill="1" applyBorder="1" applyAlignment="1">
      <alignment horizontal="center" vertical="center" wrapText="1"/>
    </xf>
    <xf numFmtId="0" fontId="33" fillId="0" borderId="0" xfId="0" quotePrefix="1" applyNumberFormat="1" applyFont="1" applyFill="1" applyBorder="1" applyAlignment="1">
      <alignment horizontal="center" vertical="center" wrapText="1"/>
    </xf>
    <xf numFmtId="0" fontId="32" fillId="0" borderId="0" xfId="4" applyFont="1" applyAlignment="1">
      <alignment wrapText="1"/>
    </xf>
    <xf numFmtId="49" fontId="31" fillId="2" borderId="0" xfId="0" applyNumberFormat="1" applyFont="1" applyFill="1" applyBorder="1" applyAlignment="1">
      <alignment horizontal="center" vertical="center" wrapText="1"/>
    </xf>
    <xf numFmtId="0" fontId="31" fillId="0" borderId="0" xfId="0" applyNumberFormat="1" applyFont="1" applyFill="1" applyBorder="1" applyAlignment="1">
      <alignment horizontal="left" vertical="center" wrapText="1"/>
    </xf>
    <xf numFmtId="0" fontId="31" fillId="3" borderId="0" xfId="0" applyNumberFormat="1" applyFont="1" applyFill="1" applyBorder="1" applyAlignment="1">
      <alignment horizontal="center" vertical="center" wrapText="1"/>
    </xf>
    <xf numFmtId="0" fontId="31" fillId="0" borderId="0" xfId="0" applyNumberFormat="1" applyFont="1" applyFill="1" applyBorder="1" applyAlignment="1">
      <alignment horizontal="center" vertical="center" wrapText="1"/>
    </xf>
    <xf numFmtId="170" fontId="31" fillId="0" borderId="0" xfId="0" applyNumberFormat="1" applyFont="1" applyFill="1" applyBorder="1" applyAlignment="1">
      <alignment horizontal="right" vertical="center" wrapText="1"/>
    </xf>
    <xf numFmtId="170" fontId="33" fillId="3" borderId="0" xfId="0" applyNumberFormat="1" applyFont="1" applyFill="1" applyBorder="1" applyAlignment="1">
      <alignment horizontal="right" vertical="center" wrapText="1"/>
    </xf>
    <xf numFmtId="0" fontId="9" fillId="3" borderId="0" xfId="0" applyNumberFormat="1" applyFont="1" applyFill="1" applyBorder="1" applyAlignment="1">
      <alignment horizontal="left" vertical="center" wrapText="1"/>
    </xf>
    <xf numFmtId="0" fontId="9" fillId="3" borderId="0" xfId="0" applyNumberFormat="1" applyFont="1" applyFill="1" applyBorder="1" applyAlignment="1">
      <alignment horizontal="center" vertical="center" wrapText="1"/>
    </xf>
    <xf numFmtId="0" fontId="33" fillId="2" borderId="0" xfId="0" applyNumberFormat="1" applyFont="1" applyFill="1" applyBorder="1" applyAlignment="1">
      <alignment horizontal="center" vertical="center" wrapText="1"/>
    </xf>
    <xf numFmtId="0" fontId="35" fillId="2" borderId="0" xfId="0" applyNumberFormat="1" applyFont="1" applyFill="1" applyBorder="1" applyAlignment="1">
      <alignment horizontal="center" vertical="center" wrapText="1"/>
    </xf>
    <xf numFmtId="0" fontId="34" fillId="0" borderId="0" xfId="0" applyNumberFormat="1" applyFont="1" applyFill="1" applyBorder="1" applyAlignment="1">
      <alignment horizontal="center" vertical="center" wrapText="1"/>
    </xf>
    <xf numFmtId="49" fontId="35" fillId="2" borderId="0" xfId="0" applyNumberFormat="1" applyFont="1" applyFill="1" applyBorder="1" applyAlignment="1">
      <alignment horizontal="center" vertical="center" wrapText="1"/>
    </xf>
    <xf numFmtId="170" fontId="35" fillId="2" borderId="0" xfId="0" applyNumberFormat="1" applyFont="1" applyFill="1" applyBorder="1" applyAlignment="1">
      <alignment horizontal="right" vertical="center" wrapText="1"/>
    </xf>
    <xf numFmtId="49" fontId="34" fillId="3" borderId="0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170" fontId="34" fillId="0" borderId="0" xfId="0" applyNumberFormat="1" applyFont="1" applyFill="1" applyBorder="1" applyAlignment="1">
      <alignment horizontal="right" vertical="center" wrapText="1"/>
    </xf>
    <xf numFmtId="0" fontId="31" fillId="2" borderId="0" xfId="4" applyFont="1" applyFill="1" applyAlignment="1">
      <alignment wrapText="1"/>
    </xf>
    <xf numFmtId="0" fontId="34" fillId="2" borderId="0" xfId="0" applyNumberFormat="1" applyFont="1" applyFill="1" applyBorder="1" applyAlignment="1">
      <alignment horizontal="center" vertical="center" wrapText="1"/>
    </xf>
    <xf numFmtId="49" fontId="34" fillId="2" borderId="0" xfId="0" applyNumberFormat="1" applyFont="1" applyFill="1" applyBorder="1" applyAlignment="1">
      <alignment horizontal="center" vertical="center" wrapText="1"/>
    </xf>
    <xf numFmtId="0" fontId="33" fillId="0" borderId="0" xfId="4" applyFont="1" applyFill="1" applyAlignment="1">
      <alignment wrapText="1"/>
    </xf>
    <xf numFmtId="0" fontId="36" fillId="2" borderId="0" xfId="3" applyFont="1" applyFill="1"/>
    <xf numFmtId="0" fontId="37" fillId="0" borderId="0" xfId="3" applyFont="1"/>
    <xf numFmtId="170" fontId="36" fillId="2" borderId="0" xfId="3" applyNumberFormat="1" applyFont="1" applyFill="1"/>
    <xf numFmtId="49" fontId="33" fillId="3" borderId="0" xfId="0" applyNumberFormat="1" applyFont="1" applyFill="1" applyBorder="1" applyAlignment="1">
      <alignment horizontal="center" vertical="center" wrapText="1"/>
    </xf>
    <xf numFmtId="0" fontId="29" fillId="2" borderId="0" xfId="0" applyNumberFormat="1" applyFont="1" applyFill="1" applyBorder="1" applyAlignment="1">
      <alignment horizontal="left" vertical="center" wrapText="1"/>
    </xf>
    <xf numFmtId="0" fontId="9" fillId="2" borderId="0" xfId="0" applyNumberFormat="1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38" fillId="0" borderId="9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38" fillId="0" borderId="3" xfId="3" applyNumberFormat="1" applyFont="1" applyFill="1" applyBorder="1" applyAlignment="1">
      <alignment horizontal="center" vertical="center" wrapText="1" shrinkToFit="1"/>
    </xf>
    <xf numFmtId="0" fontId="38" fillId="0" borderId="3" xfId="3" applyNumberFormat="1" applyFont="1" applyFill="1" applyBorder="1" applyAlignment="1">
      <alignment horizontal="center" vertical="center" wrapText="1"/>
    </xf>
    <xf numFmtId="0" fontId="9" fillId="0" borderId="8" xfId="3" applyNumberFormat="1" applyFont="1" applyFill="1" applyBorder="1" applyAlignment="1">
      <alignment horizontal="right" vertical="center"/>
    </xf>
    <xf numFmtId="0" fontId="13" fillId="0" borderId="10" xfId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/>
    </xf>
    <xf numFmtId="0" fontId="18" fillId="0" borderId="10" xfId="1" applyFont="1" applyBorder="1" applyAlignment="1">
      <alignment horizontal="left" vertical="center" wrapText="1"/>
    </xf>
    <xf numFmtId="49" fontId="12" fillId="0" borderId="4" xfId="1" applyNumberFormat="1" applyFont="1" applyBorder="1" applyAlignment="1">
      <alignment horizontal="center" vertical="center"/>
    </xf>
    <xf numFmtId="0" fontId="12" fillId="0" borderId="4" xfId="1" applyFont="1" applyBorder="1" applyAlignment="1">
      <alignment horizontal="justify" vertical="center"/>
    </xf>
    <xf numFmtId="0" fontId="18" fillId="0" borderId="4" xfId="1" applyFont="1" applyBorder="1" applyAlignment="1">
      <alignment horizontal="justify" vertical="center" wrapText="1"/>
    </xf>
    <xf numFmtId="49" fontId="12" fillId="0" borderId="4" xfId="1" applyNumberFormat="1" applyFont="1" applyBorder="1" applyAlignment="1">
      <alignment vertical="center"/>
    </xf>
    <xf numFmtId="0" fontId="12" fillId="0" borderId="4" xfId="1" applyFont="1" applyBorder="1" applyAlignment="1">
      <alignment vertical="center"/>
    </xf>
    <xf numFmtId="0" fontId="12" fillId="0" borderId="4" xfId="1" applyFont="1" applyBorder="1" applyAlignment="1">
      <alignment horizontal="center" vertical="center"/>
    </xf>
    <xf numFmtId="0" fontId="12" fillId="0" borderId="6" xfId="1" applyFont="1" applyBorder="1" applyAlignment="1">
      <alignment vertical="center"/>
    </xf>
    <xf numFmtId="0" fontId="28" fillId="0" borderId="6" xfId="2" applyFont="1" applyFill="1" applyBorder="1" applyAlignment="1">
      <alignment horizontal="justify" vertical="top" wrapText="1"/>
    </xf>
    <xf numFmtId="0" fontId="12" fillId="0" borderId="0" xfId="1" applyFont="1"/>
    <xf numFmtId="0" fontId="12" fillId="0" borderId="0" xfId="0" applyFont="1" applyFill="1" applyBorder="1" applyAlignment="1"/>
    <xf numFmtId="0" fontId="14" fillId="0" borderId="0" xfId="0" applyFont="1" applyFill="1" applyBorder="1" applyAlignment="1">
      <alignment horizontal="right"/>
    </xf>
    <xf numFmtId="0" fontId="17" fillId="0" borderId="0" xfId="1" applyFont="1" applyAlignment="1">
      <alignment horizontal="right"/>
    </xf>
    <xf numFmtId="0" fontId="13" fillId="0" borderId="0" xfId="1" applyFont="1" applyAlignment="1">
      <alignment vertical="center" wrapText="1"/>
    </xf>
    <xf numFmtId="0" fontId="12" fillId="0" borderId="0" xfId="1" applyFont="1" applyAlignment="1">
      <alignment horizontal="right"/>
    </xf>
    <xf numFmtId="0" fontId="12" fillId="0" borderId="0" xfId="1" applyFont="1" applyAlignment="1">
      <alignment horizontal="right" vertical="center"/>
    </xf>
    <xf numFmtId="167" fontId="12" fillId="0" borderId="10" xfId="1" applyNumberFormat="1" applyFont="1" applyBorder="1" applyAlignment="1">
      <alignment horizontal="center" vertical="center"/>
    </xf>
    <xf numFmtId="167" fontId="12" fillId="0" borderId="4" xfId="1" applyNumberFormat="1" applyFont="1" applyBorder="1" applyAlignment="1">
      <alignment horizontal="center" vertical="center"/>
    </xf>
    <xf numFmtId="167" fontId="12" fillId="0" borderId="0" xfId="1" applyNumberFormat="1" applyFont="1" applyBorder="1" applyAlignment="1">
      <alignment horizontal="center" vertical="center"/>
    </xf>
    <xf numFmtId="167" fontId="12" fillId="0" borderId="4" xfId="1" applyNumberFormat="1" applyFont="1" applyFill="1" applyBorder="1" applyAlignment="1">
      <alignment horizontal="center" vertical="center"/>
    </xf>
    <xf numFmtId="167" fontId="13" fillId="0" borderId="4" xfId="1" applyNumberFormat="1" applyFont="1" applyBorder="1" applyAlignment="1">
      <alignment horizontal="center" vertical="center"/>
    </xf>
    <xf numFmtId="167" fontId="12" fillId="0" borderId="6" xfId="1" applyNumberFormat="1" applyFont="1" applyBorder="1" applyAlignment="1">
      <alignment horizontal="center" vertical="center"/>
    </xf>
    <xf numFmtId="165" fontId="12" fillId="0" borderId="0" xfId="1" applyNumberFormat="1" applyFont="1"/>
    <xf numFmtId="167" fontId="12" fillId="0" borderId="11" xfId="1" applyNumberFormat="1" applyFont="1" applyBorder="1" applyAlignment="1">
      <alignment horizontal="center" vertical="center"/>
    </xf>
    <xf numFmtId="165" fontId="12" fillId="0" borderId="0" xfId="1" applyNumberFormat="1" applyFont="1" applyBorder="1" applyAlignment="1">
      <alignment horizontal="center" vertical="center"/>
    </xf>
    <xf numFmtId="0" fontId="16" fillId="0" borderId="4" xfId="1" applyFont="1" applyBorder="1" applyAlignment="1">
      <alignment horizontal="center" vertical="center" wrapText="1"/>
    </xf>
    <xf numFmtId="0" fontId="8" fillId="0" borderId="0" xfId="1" applyFont="1"/>
    <xf numFmtId="0" fontId="8" fillId="0" borderId="0" xfId="0" applyFont="1" applyFill="1" applyBorder="1" applyAlignment="1"/>
    <xf numFmtId="0" fontId="8" fillId="0" borderId="0" xfId="0" applyFont="1" applyFill="1" applyBorder="1" applyAlignment="1">
      <alignment horizontal="right"/>
    </xf>
    <xf numFmtId="0" fontId="26" fillId="0" borderId="0" xfId="0" applyFont="1" applyFill="1" applyBorder="1" applyAlignment="1">
      <alignment horizontal="right"/>
    </xf>
    <xf numFmtId="0" fontId="38" fillId="0" borderId="0" xfId="0" applyFont="1" applyFill="1" applyBorder="1" applyAlignment="1">
      <alignment horizontal="center" wrapText="1" shrinkToFit="1"/>
    </xf>
    <xf numFmtId="0" fontId="38" fillId="0" borderId="0" xfId="0" applyFont="1" applyFill="1" applyBorder="1" applyAlignment="1">
      <alignment wrapText="1" shrinkToFit="1"/>
    </xf>
    <xf numFmtId="0" fontId="0" fillId="0" borderId="0" xfId="0" applyFont="1" applyFill="1" applyBorder="1" applyAlignment="1"/>
    <xf numFmtId="167" fontId="23" fillId="0" borderId="0" xfId="5" applyNumberFormat="1" applyFont="1" applyFill="1" applyAlignment="1">
      <alignment horizontal="centerContinuous"/>
    </xf>
    <xf numFmtId="0" fontId="23" fillId="0" borderId="0" xfId="5" applyFont="1" applyFill="1"/>
    <xf numFmtId="0" fontId="19" fillId="0" borderId="0" xfId="5" applyFont="1" applyFill="1"/>
    <xf numFmtId="0" fontId="23" fillId="0" borderId="0" xfId="5" applyFont="1" applyFill="1" applyAlignment="1">
      <alignment horizontal="centerContinuous"/>
    </xf>
    <xf numFmtId="171" fontId="23" fillId="0" borderId="0" xfId="5" applyNumberFormat="1" applyFont="1" applyFill="1" applyAlignment="1">
      <alignment horizontal="centerContinuous"/>
    </xf>
    <xf numFmtId="173" fontId="39" fillId="0" borderId="0" xfId="6" applyNumberFormat="1" applyFont="1" applyFill="1" applyAlignment="1">
      <alignment horizontal="center"/>
    </xf>
    <xf numFmtId="0" fontId="23" fillId="0" borderId="0" xfId="5" applyFont="1" applyFill="1" applyAlignment="1">
      <alignment horizontal="left"/>
    </xf>
    <xf numFmtId="0" fontId="26" fillId="0" borderId="0" xfId="5" applyFont="1" applyFill="1" applyAlignment="1">
      <alignment horizontal="right"/>
    </xf>
    <xf numFmtId="0" fontId="23" fillId="0" borderId="3" xfId="5" applyFont="1" applyFill="1" applyBorder="1" applyAlignment="1">
      <alignment horizontal="center" vertical="center" wrapText="1"/>
    </xf>
    <xf numFmtId="0" fontId="26" fillId="0" borderId="3" xfId="5" applyFont="1" applyFill="1" applyBorder="1" applyAlignment="1">
      <alignment horizontal="center" vertical="justify" wrapText="1"/>
    </xf>
    <xf numFmtId="0" fontId="8" fillId="0" borderId="12" xfId="5" applyFont="1" applyFill="1" applyBorder="1" applyAlignment="1">
      <alignment horizontal="center" vertical="top" wrapText="1"/>
    </xf>
    <xf numFmtId="0" fontId="26" fillId="0" borderId="3" xfId="5" applyFont="1" applyFill="1" applyBorder="1" applyAlignment="1">
      <alignment horizontal="left" vertical="top" wrapText="1"/>
    </xf>
    <xf numFmtId="0" fontId="26" fillId="0" borderId="3" xfId="5" applyFont="1" applyFill="1" applyBorder="1" applyAlignment="1">
      <alignment horizontal="center" vertical="center" wrapText="1"/>
    </xf>
    <xf numFmtId="49" fontId="26" fillId="0" borderId="3" xfId="5" applyNumberFormat="1" applyFont="1" applyFill="1" applyBorder="1" applyAlignment="1">
      <alignment horizontal="center" vertical="center" wrapText="1"/>
    </xf>
    <xf numFmtId="0" fontId="11" fillId="0" borderId="3" xfId="5" applyFont="1" applyFill="1" applyBorder="1"/>
    <xf numFmtId="0" fontId="23" fillId="0" borderId="13" xfId="5" applyFont="1" applyFill="1" applyBorder="1" applyAlignment="1">
      <alignment vertical="center" wrapText="1"/>
    </xf>
    <xf numFmtId="0" fontId="23" fillId="0" borderId="14" xfId="5" applyFont="1" applyFill="1" applyBorder="1" applyAlignment="1">
      <alignment vertical="center" wrapText="1"/>
    </xf>
    <xf numFmtId="0" fontId="23" fillId="0" borderId="12" xfId="5" applyFont="1" applyFill="1" applyBorder="1" applyAlignment="1">
      <alignment vertical="center" wrapText="1"/>
    </xf>
    <xf numFmtId="2" fontId="23" fillId="0" borderId="3" xfId="5" applyNumberFormat="1" applyFont="1" applyFill="1" applyBorder="1" applyAlignment="1">
      <alignment horizontal="center" vertical="center" wrapText="1"/>
    </xf>
    <xf numFmtId="0" fontId="23" fillId="0" borderId="0" xfId="5" applyFont="1" applyFill="1" applyBorder="1" applyAlignment="1">
      <alignment horizontal="right" vertical="center" wrapText="1"/>
    </xf>
    <xf numFmtId="0" fontId="23" fillId="0" borderId="0" xfId="5" applyFont="1" applyFill="1" applyBorder="1" applyAlignment="1">
      <alignment horizontal="left" vertical="center" wrapText="1"/>
    </xf>
    <xf numFmtId="2" fontId="23" fillId="0" borderId="0" xfId="5" applyNumberFormat="1" applyFont="1" applyFill="1" applyBorder="1" applyAlignment="1">
      <alignment horizontal="center" vertical="center" wrapText="1"/>
    </xf>
    <xf numFmtId="0" fontId="11" fillId="0" borderId="0" xfId="5" applyFont="1" applyFill="1"/>
    <xf numFmtId="174" fontId="11" fillId="0" borderId="0" xfId="5" applyNumberFormat="1" applyFont="1" applyFill="1"/>
    <xf numFmtId="0" fontId="26" fillId="0" borderId="0" xfId="5" applyFont="1" applyFill="1" applyBorder="1" applyAlignment="1">
      <alignment horizontal="left" vertical="top" wrapText="1"/>
    </xf>
    <xf numFmtId="165" fontId="11" fillId="0" borderId="0" xfId="5" applyNumberFormat="1" applyFont="1" applyFill="1"/>
    <xf numFmtId="0" fontId="40" fillId="0" borderId="0" xfId="5" applyFont="1" applyFill="1" applyAlignment="1">
      <alignment vertical="center" wrapText="1"/>
    </xf>
    <xf numFmtId="0" fontId="26" fillId="0" borderId="1" xfId="5" applyFont="1" applyFill="1" applyBorder="1" applyAlignment="1">
      <alignment horizontal="center" vertical="justify" wrapText="1"/>
    </xf>
    <xf numFmtId="49" fontId="26" fillId="0" borderId="1" xfId="5" applyNumberFormat="1" applyFont="1" applyFill="1" applyBorder="1" applyAlignment="1">
      <alignment horizontal="center"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top" wrapText="1"/>
    </xf>
    <xf numFmtId="0" fontId="31" fillId="2" borderId="0" xfId="4" applyFont="1" applyFill="1" applyAlignment="1">
      <alignment horizontal="center" vertical="center" wrapText="1"/>
    </xf>
    <xf numFmtId="165" fontId="31" fillId="2" borderId="0" xfId="4" applyNumberFormat="1" applyFont="1" applyFill="1" applyAlignment="1">
      <alignment horizontal="center" vertical="center" wrapText="1"/>
    </xf>
    <xf numFmtId="0" fontId="33" fillId="0" borderId="0" xfId="4" applyFont="1" applyFill="1" applyAlignment="1">
      <alignment horizontal="center" vertical="center" wrapText="1"/>
    </xf>
    <xf numFmtId="165" fontId="31" fillId="3" borderId="0" xfId="4" applyNumberFormat="1" applyFont="1" applyFill="1" applyAlignment="1">
      <alignment horizontal="center" vertical="center" wrapText="1"/>
    </xf>
    <xf numFmtId="165" fontId="33" fillId="3" borderId="0" xfId="4" applyNumberFormat="1" applyFont="1" applyFill="1" applyAlignment="1">
      <alignment horizontal="center" vertical="center" wrapText="1"/>
    </xf>
    <xf numFmtId="170" fontId="31" fillId="2" borderId="0" xfId="0" applyNumberFormat="1" applyFont="1" applyFill="1" applyBorder="1" applyAlignment="1">
      <alignment horizontal="center" vertical="center" wrapText="1"/>
    </xf>
    <xf numFmtId="170" fontId="33" fillId="0" borderId="0" xfId="0" applyNumberFormat="1" applyFont="1" applyFill="1" applyBorder="1" applyAlignment="1">
      <alignment horizontal="center" vertical="center" wrapText="1"/>
    </xf>
    <xf numFmtId="0" fontId="33" fillId="0" borderId="0" xfId="4" applyFont="1" applyAlignment="1">
      <alignment horizontal="center" vertical="center" wrapText="1"/>
    </xf>
    <xf numFmtId="0" fontId="33" fillId="2" borderId="0" xfId="4" applyFont="1" applyFill="1" applyAlignment="1">
      <alignment horizontal="center" vertical="center" wrapText="1"/>
    </xf>
    <xf numFmtId="0" fontId="31" fillId="0" borderId="0" xfId="4" applyFont="1" applyFill="1" applyAlignment="1">
      <alignment horizontal="center" vertical="center" wrapText="1"/>
    </xf>
    <xf numFmtId="0" fontId="37" fillId="0" borderId="0" xfId="3" applyFont="1" applyAlignment="1">
      <alignment horizontal="center" vertical="center"/>
    </xf>
    <xf numFmtId="0" fontId="37" fillId="2" borderId="0" xfId="3" applyFont="1" applyFill="1" applyAlignment="1">
      <alignment horizontal="center" vertical="center"/>
    </xf>
    <xf numFmtId="165" fontId="33" fillId="0" borderId="0" xfId="4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NumberFormat="1" applyFont="1" applyFill="1" applyBorder="1" applyAlignment="1">
      <alignment horizontal="center" vertical="center" wrapText="1"/>
    </xf>
    <xf numFmtId="0" fontId="13" fillId="0" borderId="0" xfId="1" applyFont="1" applyAlignment="1">
      <alignment horizontal="center"/>
    </xf>
    <xf numFmtId="0" fontId="13" fillId="0" borderId="0" xfId="1" applyFont="1" applyAlignment="1">
      <alignment horizontal="center" vertical="center" wrapText="1"/>
    </xf>
    <xf numFmtId="0" fontId="26" fillId="0" borderId="0" xfId="5" applyFont="1" applyFill="1" applyBorder="1" applyAlignment="1">
      <alignment horizontal="center"/>
    </xf>
    <xf numFmtId="0" fontId="23" fillId="0" borderId="0" xfId="5" applyFont="1" applyFill="1" applyAlignment="1">
      <alignment horizontal="center" vertical="center" wrapText="1"/>
    </xf>
    <xf numFmtId="0" fontId="23" fillId="0" borderId="0" xfId="5" applyFont="1" applyFill="1" applyAlignment="1">
      <alignment horizontal="left"/>
    </xf>
    <xf numFmtId="0" fontId="23" fillId="0" borderId="0" xfId="5" applyFont="1" applyFill="1" applyAlignment="1">
      <alignment horizontal="left" wrapText="1"/>
    </xf>
  </cellXfs>
  <cellStyles count="7">
    <cellStyle name="Обычный" xfId="0" builtinId="0"/>
    <cellStyle name="Обычный 2" xfId="3"/>
    <cellStyle name="Обычный 4" xfId="4"/>
    <cellStyle name="Обычный_прил.финпом" xfId="1"/>
    <cellStyle name="Обычный_Резервный Фонд Правительства 2011 год" xfId="5"/>
    <cellStyle name="Обычный_республиканский  2005 г" xfId="2"/>
    <cellStyle name="Финансовый_Резервный Фонд Правительства 2011 год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E242"/>
  <sheetViews>
    <sheetView workbookViewId="0">
      <selection activeCell="I26" sqref="I26"/>
    </sheetView>
  </sheetViews>
  <sheetFormatPr defaultRowHeight="15" x14ac:dyDescent="0.25"/>
  <cols>
    <col min="1" max="1" width="71.42578125" customWidth="1"/>
    <col min="2" max="2" width="20.140625" customWidth="1"/>
    <col min="3" max="3" width="12.5703125" customWidth="1"/>
    <col min="4" max="4" width="13.28515625" customWidth="1"/>
    <col min="5" max="5" width="12" customWidth="1"/>
  </cols>
  <sheetData>
    <row r="1" spans="1:5" x14ac:dyDescent="0.25">
      <c r="E1" s="6" t="s">
        <v>1164</v>
      </c>
    </row>
    <row r="3" spans="1:5" x14ac:dyDescent="0.25">
      <c r="A3" s="200" t="s">
        <v>1167</v>
      </c>
      <c r="B3" s="200"/>
      <c r="C3" s="200"/>
      <c r="D3" s="200"/>
    </row>
    <row r="4" spans="1:5" x14ac:dyDescent="0.25">
      <c r="A4" s="200" t="s">
        <v>1168</v>
      </c>
      <c r="B4" s="200"/>
      <c r="C4" s="200"/>
      <c r="D4" s="200"/>
    </row>
    <row r="6" spans="1:5" x14ac:dyDescent="0.25">
      <c r="A6" s="4"/>
      <c r="B6" s="4"/>
      <c r="C6" s="4"/>
      <c r="D6" s="4"/>
      <c r="E6" s="20" t="s">
        <v>1169</v>
      </c>
    </row>
    <row r="7" spans="1:5" ht="39" customHeight="1" x14ac:dyDescent="0.25">
      <c r="A7" s="5" t="s">
        <v>0</v>
      </c>
      <c r="B7" s="5" t="s">
        <v>1</v>
      </c>
      <c r="C7" s="5" t="s">
        <v>2</v>
      </c>
      <c r="D7" s="5" t="s">
        <v>1165</v>
      </c>
      <c r="E7" s="11" t="s">
        <v>1166</v>
      </c>
    </row>
    <row r="8" spans="1:5" x14ac:dyDescent="0.25">
      <c r="A8" s="5" t="s">
        <v>3</v>
      </c>
      <c r="B8" s="5">
        <v>2</v>
      </c>
      <c r="C8" s="5">
        <v>3</v>
      </c>
      <c r="D8" s="5">
        <v>4</v>
      </c>
      <c r="E8" s="9"/>
    </row>
    <row r="9" spans="1:5" ht="15" customHeight="1" x14ac:dyDescent="0.25">
      <c r="A9" s="16" t="s">
        <v>6</v>
      </c>
      <c r="B9" s="17" t="s">
        <v>7</v>
      </c>
      <c r="C9" s="18">
        <v>540742371.04999995</v>
      </c>
      <c r="D9" s="18">
        <v>139552644.94</v>
      </c>
      <c r="E9" s="19">
        <f>D9/C9*100</f>
        <v>25.807603104787251</v>
      </c>
    </row>
    <row r="10" spans="1:5" ht="23.25" customHeight="1" x14ac:dyDescent="0.25">
      <c r="A10" s="7" t="s">
        <v>1170</v>
      </c>
      <c r="B10" s="8" t="s">
        <v>9</v>
      </c>
      <c r="C10" s="14">
        <v>45385000</v>
      </c>
      <c r="D10" s="14">
        <v>7930771.8499999996</v>
      </c>
      <c r="E10" s="15">
        <f t="shared" ref="E10:E12" si="0">D10/C10*100</f>
        <v>17.474433953949543</v>
      </c>
    </row>
    <row r="11" spans="1:5" ht="15" customHeight="1" x14ac:dyDescent="0.25">
      <c r="A11" s="7" t="s">
        <v>10</v>
      </c>
      <c r="B11" s="8" t="s">
        <v>11</v>
      </c>
      <c r="C11" s="14">
        <v>36896000</v>
      </c>
      <c r="D11" s="14">
        <v>5491964.2699999996</v>
      </c>
      <c r="E11" s="15">
        <f t="shared" si="0"/>
        <v>14.884985553989591</v>
      </c>
    </row>
    <row r="12" spans="1:5" ht="15" customHeight="1" x14ac:dyDescent="0.25">
      <c r="A12" s="3" t="s">
        <v>12</v>
      </c>
      <c r="B12" s="2" t="s">
        <v>13</v>
      </c>
      <c r="C12" s="12">
        <v>36896000</v>
      </c>
      <c r="D12" s="12">
        <v>5491964.2699999996</v>
      </c>
      <c r="E12" s="13">
        <f t="shared" si="0"/>
        <v>14.884985553989591</v>
      </c>
    </row>
    <row r="13" spans="1:5" ht="57" hidden="1" customHeight="1" x14ac:dyDescent="0.25">
      <c r="A13" s="3" t="s">
        <v>16</v>
      </c>
      <c r="B13" s="2" t="s">
        <v>17</v>
      </c>
      <c r="C13" s="1">
        <v>36316000</v>
      </c>
      <c r="D13" s="1">
        <v>4886145.7699999996</v>
      </c>
    </row>
    <row r="14" spans="1:5" ht="57" hidden="1" customHeight="1" x14ac:dyDescent="0.25">
      <c r="A14" s="3" t="s">
        <v>18</v>
      </c>
      <c r="B14" s="2" t="s">
        <v>19</v>
      </c>
      <c r="C14" s="1">
        <v>0</v>
      </c>
      <c r="D14" s="1">
        <v>482.4</v>
      </c>
    </row>
    <row r="15" spans="1:5" ht="68.25" hidden="1" customHeight="1" x14ac:dyDescent="0.25">
      <c r="A15" s="3" t="s">
        <v>22</v>
      </c>
      <c r="B15" s="2" t="s">
        <v>23</v>
      </c>
      <c r="C15" s="1">
        <v>15000</v>
      </c>
      <c r="D15" s="1">
        <v>0</v>
      </c>
    </row>
    <row r="16" spans="1:5" ht="34.5" hidden="1" customHeight="1" x14ac:dyDescent="0.25">
      <c r="A16" s="3" t="s">
        <v>26</v>
      </c>
      <c r="B16" s="2" t="s">
        <v>27</v>
      </c>
      <c r="C16" s="1">
        <v>565000</v>
      </c>
      <c r="D16" s="1">
        <v>54161.88</v>
      </c>
    </row>
    <row r="17" spans="1:5" ht="68.25" hidden="1" customHeight="1" x14ac:dyDescent="0.25">
      <c r="A17" s="3" t="s">
        <v>30</v>
      </c>
      <c r="B17" s="2" t="s">
        <v>31</v>
      </c>
      <c r="C17" s="1">
        <v>0</v>
      </c>
      <c r="D17" s="1">
        <v>7877.1</v>
      </c>
    </row>
    <row r="18" spans="1:5" ht="34.5" hidden="1" customHeight="1" x14ac:dyDescent="0.25">
      <c r="A18" s="3" t="s">
        <v>32</v>
      </c>
      <c r="B18" s="2" t="s">
        <v>34</v>
      </c>
      <c r="C18" s="1">
        <v>0</v>
      </c>
      <c r="D18" s="1">
        <v>543297.12</v>
      </c>
    </row>
    <row r="19" spans="1:5" ht="23.25" customHeight="1" x14ac:dyDescent="0.25">
      <c r="A19" s="7" t="s">
        <v>35</v>
      </c>
      <c r="B19" s="8" t="s">
        <v>36</v>
      </c>
      <c r="C19" s="14">
        <v>1760000</v>
      </c>
      <c r="D19" s="14">
        <v>422866.22</v>
      </c>
      <c r="E19" s="15">
        <f t="shared" ref="E19:E22" si="1">D19/C19*100</f>
        <v>24.02648977272727</v>
      </c>
    </row>
    <row r="20" spans="1:5" ht="23.25" customHeight="1" x14ac:dyDescent="0.25">
      <c r="A20" s="3" t="s">
        <v>37</v>
      </c>
      <c r="B20" s="2" t="s">
        <v>38</v>
      </c>
      <c r="C20" s="12">
        <v>1760000</v>
      </c>
      <c r="D20" s="12">
        <v>422866.22</v>
      </c>
      <c r="E20" s="13">
        <f t="shared" si="1"/>
        <v>24.02648977272727</v>
      </c>
    </row>
    <row r="21" spans="1:5" ht="15" customHeight="1" x14ac:dyDescent="0.25">
      <c r="A21" s="7" t="s">
        <v>55</v>
      </c>
      <c r="B21" s="8" t="s">
        <v>56</v>
      </c>
      <c r="C21" s="14">
        <v>1716000</v>
      </c>
      <c r="D21" s="14">
        <v>441193.28</v>
      </c>
      <c r="E21" s="15">
        <f t="shared" si="1"/>
        <v>25.710564102564103</v>
      </c>
    </row>
    <row r="22" spans="1:5" ht="15" customHeight="1" x14ac:dyDescent="0.25">
      <c r="A22" s="3" t="s">
        <v>57</v>
      </c>
      <c r="B22" s="2" t="s">
        <v>58</v>
      </c>
      <c r="C22" s="12">
        <v>1155000</v>
      </c>
      <c r="D22" s="12">
        <v>160358.71</v>
      </c>
      <c r="E22" s="13">
        <f t="shared" si="1"/>
        <v>13.883870995670994</v>
      </c>
    </row>
    <row r="23" spans="1:5" ht="34.5" hidden="1" customHeight="1" x14ac:dyDescent="0.25">
      <c r="A23" s="3" t="s">
        <v>62</v>
      </c>
      <c r="B23" s="2" t="s">
        <v>63</v>
      </c>
      <c r="C23" s="1">
        <v>1080000</v>
      </c>
      <c r="D23" s="1">
        <v>126360.71</v>
      </c>
    </row>
    <row r="24" spans="1:5" ht="34.5" hidden="1" customHeight="1" x14ac:dyDescent="0.25">
      <c r="A24" s="3" t="s">
        <v>64</v>
      </c>
      <c r="B24" s="2" t="s">
        <v>65</v>
      </c>
      <c r="C24" s="1">
        <v>0</v>
      </c>
      <c r="D24" s="1">
        <v>114</v>
      </c>
    </row>
    <row r="25" spans="1:5" ht="45.75" hidden="1" customHeight="1" x14ac:dyDescent="0.25">
      <c r="A25" s="3" t="s">
        <v>70</v>
      </c>
      <c r="B25" s="2" t="s">
        <v>71</v>
      </c>
      <c r="C25" s="1">
        <v>75000</v>
      </c>
      <c r="D25" s="1">
        <v>33884</v>
      </c>
    </row>
    <row r="26" spans="1:5" ht="15" customHeight="1" x14ac:dyDescent="0.25">
      <c r="A26" s="3" t="s">
        <v>72</v>
      </c>
      <c r="B26" s="2" t="s">
        <v>73</v>
      </c>
      <c r="C26" s="12">
        <v>0</v>
      </c>
      <c r="D26" s="12">
        <v>2274.64</v>
      </c>
      <c r="E26" s="13">
        <v>0</v>
      </c>
    </row>
    <row r="27" spans="1:5" ht="34.5" hidden="1" customHeight="1" x14ac:dyDescent="0.25">
      <c r="A27" s="3" t="s">
        <v>75</v>
      </c>
      <c r="B27" s="2" t="s">
        <v>76</v>
      </c>
      <c r="C27" s="1">
        <v>0</v>
      </c>
      <c r="D27" s="1">
        <v>2274.64</v>
      </c>
    </row>
    <row r="28" spans="1:5" ht="15" customHeight="1" x14ac:dyDescent="0.25">
      <c r="A28" s="3" t="s">
        <v>77</v>
      </c>
      <c r="B28" s="2" t="s">
        <v>78</v>
      </c>
      <c r="C28" s="12">
        <v>75000</v>
      </c>
      <c r="D28" s="12">
        <v>368.19</v>
      </c>
      <c r="E28" s="13">
        <f>D28/C28*100</f>
        <v>0.49091999999999997</v>
      </c>
    </row>
    <row r="29" spans="1:5" ht="23.25" hidden="1" customHeight="1" x14ac:dyDescent="0.25">
      <c r="A29" s="3" t="s">
        <v>80</v>
      </c>
      <c r="B29" s="2" t="s">
        <v>81</v>
      </c>
      <c r="C29" s="1">
        <v>75000</v>
      </c>
      <c r="D29" s="1">
        <v>368.19</v>
      </c>
    </row>
    <row r="30" spans="1:5" ht="15" customHeight="1" x14ac:dyDescent="0.25">
      <c r="A30" s="3" t="s">
        <v>82</v>
      </c>
      <c r="B30" s="2" t="s">
        <v>83</v>
      </c>
      <c r="C30" s="12">
        <v>486000</v>
      </c>
      <c r="D30" s="12">
        <v>278191.74</v>
      </c>
      <c r="E30" s="13">
        <f>D30/C30*100</f>
        <v>57.241098765432099</v>
      </c>
    </row>
    <row r="31" spans="1:5" ht="34.5" hidden="1" customHeight="1" x14ac:dyDescent="0.25">
      <c r="A31" s="3" t="s">
        <v>86</v>
      </c>
      <c r="B31" s="2" t="s">
        <v>87</v>
      </c>
      <c r="C31" s="1">
        <v>486000</v>
      </c>
      <c r="D31" s="1">
        <v>278191.74</v>
      </c>
    </row>
    <row r="32" spans="1:5" ht="15" customHeight="1" x14ac:dyDescent="0.25">
      <c r="A32" s="7" t="s">
        <v>88</v>
      </c>
      <c r="B32" s="8" t="s">
        <v>89</v>
      </c>
      <c r="C32" s="14">
        <v>834000</v>
      </c>
      <c r="D32" s="14">
        <v>260455.5</v>
      </c>
      <c r="E32" s="15">
        <f t="shared" ref="E32:E33" si="2">D32/C32*100</f>
        <v>31.229676258992807</v>
      </c>
    </row>
    <row r="33" spans="1:5" ht="15" customHeight="1" x14ac:dyDescent="0.25">
      <c r="A33" s="3" t="s">
        <v>90</v>
      </c>
      <c r="B33" s="2" t="s">
        <v>91</v>
      </c>
      <c r="C33" s="12">
        <v>834000</v>
      </c>
      <c r="D33" s="12">
        <v>260455.5</v>
      </c>
      <c r="E33" s="13">
        <f t="shared" si="2"/>
        <v>31.229676258992807</v>
      </c>
    </row>
    <row r="34" spans="1:5" ht="34.5" hidden="1" customHeight="1" x14ac:dyDescent="0.25">
      <c r="A34" s="3" t="s">
        <v>94</v>
      </c>
      <c r="B34" s="2" t="s">
        <v>95</v>
      </c>
      <c r="C34" s="1">
        <v>834000</v>
      </c>
      <c r="D34" s="1">
        <v>260455.5</v>
      </c>
    </row>
    <row r="35" spans="1:5" ht="15" customHeight="1" x14ac:dyDescent="0.25">
      <c r="A35" s="7" t="s">
        <v>96</v>
      </c>
      <c r="B35" s="8" t="s">
        <v>97</v>
      </c>
      <c r="C35" s="14">
        <v>2270000</v>
      </c>
      <c r="D35" s="14">
        <v>1047653.63</v>
      </c>
      <c r="E35" s="15">
        <f t="shared" ref="E35:E36" si="3">D35/C35*100</f>
        <v>46.152142290748898</v>
      </c>
    </row>
    <row r="36" spans="1:5" ht="23.25" customHeight="1" x14ac:dyDescent="0.25">
      <c r="A36" s="3" t="s">
        <v>98</v>
      </c>
      <c r="B36" s="2" t="s">
        <v>99</v>
      </c>
      <c r="C36" s="12">
        <v>2270000</v>
      </c>
      <c r="D36" s="12">
        <v>1047653.63</v>
      </c>
      <c r="E36" s="13">
        <f t="shared" si="3"/>
        <v>46.152142290748898</v>
      </c>
    </row>
    <row r="37" spans="1:5" ht="34.5" hidden="1" customHeight="1" x14ac:dyDescent="0.25">
      <c r="A37" s="3" t="s">
        <v>102</v>
      </c>
      <c r="B37" s="2" t="s">
        <v>103</v>
      </c>
      <c r="C37" s="1">
        <v>2269000</v>
      </c>
      <c r="D37" s="1">
        <v>1037678.03</v>
      </c>
    </row>
    <row r="38" spans="1:5" ht="45.75" hidden="1" customHeight="1" x14ac:dyDescent="0.25">
      <c r="A38" s="3" t="s">
        <v>104</v>
      </c>
      <c r="B38" s="2" t="s">
        <v>105</v>
      </c>
      <c r="C38" s="1">
        <v>1000</v>
      </c>
      <c r="D38" s="1">
        <v>9975.6</v>
      </c>
    </row>
    <row r="39" spans="1:5" ht="23.25" customHeight="1" x14ac:dyDescent="0.25">
      <c r="A39" s="7" t="s">
        <v>106</v>
      </c>
      <c r="B39" s="8" t="s">
        <v>107</v>
      </c>
      <c r="C39" s="14">
        <v>1447000</v>
      </c>
      <c r="D39" s="14">
        <v>214136.38</v>
      </c>
      <c r="E39" s="15">
        <f>D39/C39*100</f>
        <v>14.79864409122322</v>
      </c>
    </row>
    <row r="40" spans="1:5" ht="45.75" hidden="1" customHeight="1" x14ac:dyDescent="0.25">
      <c r="A40" s="3" t="s">
        <v>112</v>
      </c>
      <c r="B40" s="2" t="s">
        <v>113</v>
      </c>
      <c r="C40" s="1">
        <v>1300000</v>
      </c>
      <c r="D40" s="1">
        <v>201414.88</v>
      </c>
    </row>
    <row r="41" spans="1:5" ht="34.5" hidden="1" customHeight="1" x14ac:dyDescent="0.25">
      <c r="A41" s="3" t="s">
        <v>116</v>
      </c>
      <c r="B41" s="2" t="s">
        <v>117</v>
      </c>
      <c r="C41" s="1">
        <v>147000</v>
      </c>
      <c r="D41" s="1">
        <v>12721.5</v>
      </c>
    </row>
    <row r="42" spans="1:5" ht="15" customHeight="1" x14ac:dyDescent="0.25">
      <c r="A42" s="7" t="s">
        <v>118</v>
      </c>
      <c r="B42" s="8" t="s">
        <v>119</v>
      </c>
      <c r="C42" s="14">
        <v>91000</v>
      </c>
      <c r="D42" s="14">
        <v>6197.85</v>
      </c>
      <c r="E42" s="15">
        <f t="shared" ref="E42:E44" si="4">D42/C42*100</f>
        <v>6.8108241758241759</v>
      </c>
    </row>
    <row r="43" spans="1:5" ht="15" customHeight="1" x14ac:dyDescent="0.25">
      <c r="A43" s="3" t="s">
        <v>120</v>
      </c>
      <c r="B43" s="2" t="s">
        <v>121</v>
      </c>
      <c r="C43" s="12">
        <v>91000</v>
      </c>
      <c r="D43" s="12">
        <v>6197.85</v>
      </c>
      <c r="E43" s="13">
        <f t="shared" si="4"/>
        <v>6.8108241758241759</v>
      </c>
    </row>
    <row r="44" spans="1:5" ht="15" customHeight="1" x14ac:dyDescent="0.25">
      <c r="A44" s="3" t="s">
        <v>122</v>
      </c>
      <c r="B44" s="2" t="s">
        <v>123</v>
      </c>
      <c r="C44" s="12">
        <v>41000</v>
      </c>
      <c r="D44" s="12">
        <v>488.57</v>
      </c>
      <c r="E44" s="13">
        <f t="shared" si="4"/>
        <v>1.1916341463414633</v>
      </c>
    </row>
    <row r="45" spans="1:5" ht="34.5" hidden="1" customHeight="1" x14ac:dyDescent="0.25">
      <c r="A45" s="3" t="s">
        <v>124</v>
      </c>
      <c r="B45" s="2" t="s">
        <v>125</v>
      </c>
      <c r="C45" s="1">
        <v>41000</v>
      </c>
      <c r="D45" s="1">
        <v>488.57</v>
      </c>
    </row>
    <row r="46" spans="1:5" ht="15" customHeight="1" x14ac:dyDescent="0.25">
      <c r="A46" s="3" t="s">
        <v>126</v>
      </c>
      <c r="B46" s="2" t="s">
        <v>127</v>
      </c>
      <c r="C46" s="12">
        <v>50000</v>
      </c>
      <c r="D46" s="12">
        <v>5709.28</v>
      </c>
      <c r="E46" s="13">
        <f>D46/C46*100</f>
        <v>11.418559999999999</v>
      </c>
    </row>
    <row r="47" spans="1:5" ht="34.5" hidden="1" customHeight="1" x14ac:dyDescent="0.25">
      <c r="A47" s="3" t="s">
        <v>130</v>
      </c>
      <c r="B47" s="2" t="s">
        <v>131</v>
      </c>
      <c r="C47" s="1">
        <v>50000</v>
      </c>
      <c r="D47" s="1">
        <v>5709.28</v>
      </c>
    </row>
    <row r="48" spans="1:5" ht="15" customHeight="1" x14ac:dyDescent="0.25">
      <c r="A48" s="7" t="s">
        <v>132</v>
      </c>
      <c r="B48" s="8" t="s">
        <v>133</v>
      </c>
      <c r="C48" s="14">
        <v>220000</v>
      </c>
      <c r="D48" s="14">
        <v>22302.07</v>
      </c>
      <c r="E48" s="15">
        <f t="shared" ref="E48:E49" si="5">D48/C48*100</f>
        <v>10.137304545454546</v>
      </c>
    </row>
    <row r="49" spans="1:5" ht="23.25" customHeight="1" x14ac:dyDescent="0.25">
      <c r="A49" s="3" t="s">
        <v>134</v>
      </c>
      <c r="B49" s="2" t="s">
        <v>135</v>
      </c>
      <c r="C49" s="12">
        <v>220000</v>
      </c>
      <c r="D49" s="12">
        <v>22302.07</v>
      </c>
      <c r="E49" s="13">
        <f t="shared" si="5"/>
        <v>10.137304545454546</v>
      </c>
    </row>
    <row r="50" spans="1:5" ht="34.5" hidden="1" customHeight="1" x14ac:dyDescent="0.25">
      <c r="A50" s="3" t="s">
        <v>138</v>
      </c>
      <c r="B50" s="2" t="s">
        <v>139</v>
      </c>
      <c r="C50" s="1">
        <v>220000</v>
      </c>
      <c r="D50" s="1">
        <v>22302.07</v>
      </c>
    </row>
    <row r="51" spans="1:5" ht="15" customHeight="1" x14ac:dyDescent="0.25">
      <c r="A51" s="7" t="s">
        <v>140</v>
      </c>
      <c r="B51" s="8" t="s">
        <v>141</v>
      </c>
      <c r="C51" s="14">
        <v>151000</v>
      </c>
      <c r="D51" s="14">
        <v>24002.65</v>
      </c>
      <c r="E51" s="15">
        <f t="shared" ref="E51:E52" si="6">D51/C51*100</f>
        <v>15.895794701986757</v>
      </c>
    </row>
    <row r="52" spans="1:5" ht="23.25" customHeight="1" x14ac:dyDescent="0.25">
      <c r="A52" s="3" t="s">
        <v>142</v>
      </c>
      <c r="B52" s="2" t="s">
        <v>143</v>
      </c>
      <c r="C52" s="12">
        <v>120000</v>
      </c>
      <c r="D52" s="12">
        <v>12000</v>
      </c>
      <c r="E52" s="13">
        <f t="shared" si="6"/>
        <v>10</v>
      </c>
    </row>
    <row r="53" spans="1:5" ht="45.75" hidden="1" customHeight="1" x14ac:dyDescent="0.25">
      <c r="A53" s="3" t="s">
        <v>146</v>
      </c>
      <c r="B53" s="2" t="s">
        <v>147</v>
      </c>
      <c r="C53" s="1">
        <v>3000</v>
      </c>
      <c r="D53" s="1">
        <v>750</v>
      </c>
    </row>
    <row r="54" spans="1:5" ht="57" hidden="1" customHeight="1" x14ac:dyDescent="0.25">
      <c r="A54" s="3" t="s">
        <v>150</v>
      </c>
      <c r="B54" s="2" t="s">
        <v>151</v>
      </c>
      <c r="C54" s="1">
        <v>2000</v>
      </c>
      <c r="D54" s="1">
        <v>4000</v>
      </c>
    </row>
    <row r="55" spans="1:5" ht="45.75" hidden="1" customHeight="1" x14ac:dyDescent="0.25">
      <c r="A55" s="3" t="s">
        <v>154</v>
      </c>
      <c r="B55" s="2" t="s">
        <v>155</v>
      </c>
      <c r="C55" s="1">
        <v>80000</v>
      </c>
      <c r="D55" s="1">
        <v>0</v>
      </c>
    </row>
    <row r="56" spans="1:5" ht="45.75" hidden="1" customHeight="1" x14ac:dyDescent="0.25">
      <c r="A56" s="3" t="s">
        <v>158</v>
      </c>
      <c r="B56" s="2" t="s">
        <v>159</v>
      </c>
      <c r="C56" s="1">
        <v>20000</v>
      </c>
      <c r="D56" s="1">
        <v>750</v>
      </c>
    </row>
    <row r="57" spans="1:5" ht="68.25" hidden="1" customHeight="1" x14ac:dyDescent="0.25">
      <c r="A57" s="3" t="s">
        <v>162</v>
      </c>
      <c r="B57" s="2" t="s">
        <v>163</v>
      </c>
      <c r="C57" s="1">
        <v>2000</v>
      </c>
      <c r="D57" s="1">
        <v>0</v>
      </c>
    </row>
    <row r="58" spans="1:5" ht="45.75" hidden="1" customHeight="1" x14ac:dyDescent="0.25">
      <c r="A58" s="3" t="s">
        <v>166</v>
      </c>
      <c r="B58" s="2" t="s">
        <v>167</v>
      </c>
      <c r="C58" s="1">
        <v>1000</v>
      </c>
      <c r="D58" s="1">
        <v>500</v>
      </c>
    </row>
    <row r="59" spans="1:5" ht="45.75" hidden="1" customHeight="1" x14ac:dyDescent="0.25">
      <c r="A59" s="3" t="s">
        <v>170</v>
      </c>
      <c r="B59" s="2" t="s">
        <v>171</v>
      </c>
      <c r="C59" s="1">
        <v>4000</v>
      </c>
      <c r="D59" s="1">
        <v>0</v>
      </c>
    </row>
    <row r="60" spans="1:5" ht="45.75" hidden="1" customHeight="1" x14ac:dyDescent="0.25">
      <c r="A60" s="3" t="s">
        <v>174</v>
      </c>
      <c r="B60" s="2" t="s">
        <v>175</v>
      </c>
      <c r="C60" s="1">
        <v>8000</v>
      </c>
      <c r="D60" s="1">
        <v>6000</v>
      </c>
    </row>
    <row r="61" spans="1:5" ht="57" customHeight="1" x14ac:dyDescent="0.25">
      <c r="A61" s="3" t="s">
        <v>176</v>
      </c>
      <c r="B61" s="2" t="s">
        <v>177</v>
      </c>
      <c r="C61" s="12">
        <v>30000</v>
      </c>
      <c r="D61" s="12">
        <v>12002.65</v>
      </c>
      <c r="E61" s="13">
        <f>D61/C61*100</f>
        <v>40.008833333333335</v>
      </c>
    </row>
    <row r="62" spans="1:5" ht="34.5" hidden="1" customHeight="1" x14ac:dyDescent="0.25">
      <c r="A62" s="3" t="s">
        <v>180</v>
      </c>
      <c r="B62" s="2" t="s">
        <v>181</v>
      </c>
      <c r="C62" s="1">
        <v>30000</v>
      </c>
      <c r="D62" s="1">
        <v>12002.65</v>
      </c>
    </row>
    <row r="63" spans="1:5" ht="15" customHeight="1" x14ac:dyDescent="0.25">
      <c r="A63" s="3" t="s">
        <v>182</v>
      </c>
      <c r="B63" s="2" t="s">
        <v>183</v>
      </c>
      <c r="C63" s="12">
        <v>1000</v>
      </c>
      <c r="D63" s="12">
        <v>0</v>
      </c>
      <c r="E63" s="13">
        <f>D63/C63*100</f>
        <v>0</v>
      </c>
    </row>
    <row r="64" spans="1:5" ht="68.25" hidden="1" customHeight="1" x14ac:dyDescent="0.25">
      <c r="A64" s="3" t="s">
        <v>188</v>
      </c>
      <c r="B64" s="2" t="s">
        <v>189</v>
      </c>
      <c r="C64" s="1">
        <v>1000</v>
      </c>
      <c r="D64" s="1">
        <v>0</v>
      </c>
    </row>
    <row r="65" spans="1:5" ht="15" customHeight="1" x14ac:dyDescent="0.25">
      <c r="A65" s="7" t="s">
        <v>190</v>
      </c>
      <c r="B65" s="8" t="s">
        <v>191</v>
      </c>
      <c r="C65" s="14">
        <v>495357371.05000001</v>
      </c>
      <c r="D65" s="14">
        <v>131621873.09</v>
      </c>
      <c r="E65" s="15">
        <f t="shared" ref="E65:E68" si="7">D65/C65*100</f>
        <v>26.571094079210631</v>
      </c>
    </row>
    <row r="66" spans="1:5" ht="23.25" customHeight="1" x14ac:dyDescent="0.25">
      <c r="A66" s="7" t="s">
        <v>192</v>
      </c>
      <c r="B66" s="8" t="s">
        <v>193</v>
      </c>
      <c r="C66" s="14">
        <v>495357371.05000001</v>
      </c>
      <c r="D66" s="14">
        <v>131621873.09</v>
      </c>
      <c r="E66" s="15">
        <f t="shared" si="7"/>
        <v>26.571094079210631</v>
      </c>
    </row>
    <row r="67" spans="1:5" ht="15" customHeight="1" x14ac:dyDescent="0.25">
      <c r="A67" s="7" t="s">
        <v>194</v>
      </c>
      <c r="B67" s="8" t="s">
        <v>195</v>
      </c>
      <c r="C67" s="14">
        <v>136046000</v>
      </c>
      <c r="D67" s="14">
        <v>38868000</v>
      </c>
      <c r="E67" s="15">
        <f t="shared" si="7"/>
        <v>28.569748467430134</v>
      </c>
    </row>
    <row r="68" spans="1:5" ht="15" customHeight="1" x14ac:dyDescent="0.25">
      <c r="A68" s="3" t="s">
        <v>196</v>
      </c>
      <c r="B68" s="2" t="s">
        <v>197</v>
      </c>
      <c r="C68" s="12">
        <v>130373000</v>
      </c>
      <c r="D68" s="12">
        <v>37248000</v>
      </c>
      <c r="E68" s="13">
        <f t="shared" si="7"/>
        <v>28.570332814309712</v>
      </c>
    </row>
    <row r="69" spans="1:5" ht="23.25" hidden="1" customHeight="1" x14ac:dyDescent="0.25">
      <c r="A69" s="3" t="s">
        <v>198</v>
      </c>
      <c r="B69" s="2" t="s">
        <v>199</v>
      </c>
      <c r="C69" s="1">
        <v>130373000</v>
      </c>
      <c r="D69" s="1">
        <v>37248000</v>
      </c>
    </row>
    <row r="70" spans="1:5" ht="15" customHeight="1" x14ac:dyDescent="0.25">
      <c r="A70" s="3" t="s">
        <v>200</v>
      </c>
      <c r="B70" s="2" t="s">
        <v>201</v>
      </c>
      <c r="C70" s="12">
        <v>5673000</v>
      </c>
      <c r="D70" s="12">
        <v>1620000</v>
      </c>
      <c r="E70" s="13">
        <f>D70/C70*100</f>
        <v>28.556319407720782</v>
      </c>
    </row>
    <row r="71" spans="1:5" ht="23.25" hidden="1" customHeight="1" x14ac:dyDescent="0.25">
      <c r="A71" s="3" t="s">
        <v>202</v>
      </c>
      <c r="B71" s="2" t="s">
        <v>203</v>
      </c>
      <c r="C71" s="1">
        <v>5673000</v>
      </c>
      <c r="D71" s="1">
        <v>1620000</v>
      </c>
    </row>
    <row r="72" spans="1:5" ht="15" customHeight="1" x14ac:dyDescent="0.25">
      <c r="A72" s="7" t="s">
        <v>204</v>
      </c>
      <c r="B72" s="8" t="s">
        <v>205</v>
      </c>
      <c r="C72" s="14">
        <v>40254548.5</v>
      </c>
      <c r="D72" s="14">
        <v>13546005.439999999</v>
      </c>
      <c r="E72" s="15">
        <f t="shared" ref="E72:E73" si="8">D72/C72*100</f>
        <v>33.650869143396307</v>
      </c>
    </row>
    <row r="73" spans="1:5" ht="34.5" customHeight="1" x14ac:dyDescent="0.25">
      <c r="A73" s="3" t="s">
        <v>206</v>
      </c>
      <c r="B73" s="2" t="s">
        <v>207</v>
      </c>
      <c r="C73" s="12">
        <v>941101</v>
      </c>
      <c r="D73" s="12">
        <v>251808</v>
      </c>
      <c r="E73" s="13">
        <f t="shared" si="8"/>
        <v>26.756745556534316</v>
      </c>
    </row>
    <row r="74" spans="1:5" ht="34.5" hidden="1" customHeight="1" x14ac:dyDescent="0.25">
      <c r="A74" s="3" t="s">
        <v>208</v>
      </c>
      <c r="B74" s="2" t="s">
        <v>209</v>
      </c>
      <c r="C74" s="1">
        <v>941101</v>
      </c>
      <c r="D74" s="1">
        <v>251808</v>
      </c>
    </row>
    <row r="75" spans="1:5" ht="34.5" customHeight="1" x14ac:dyDescent="0.25">
      <c r="A75" s="3" t="s">
        <v>210</v>
      </c>
      <c r="B75" s="2" t="s">
        <v>211</v>
      </c>
      <c r="C75" s="12">
        <v>6123168</v>
      </c>
      <c r="D75" s="12">
        <v>1832018</v>
      </c>
      <c r="E75" s="13">
        <f>D75/C75*100</f>
        <v>29.919446926819582</v>
      </c>
    </row>
    <row r="76" spans="1:5" ht="34.5" hidden="1" customHeight="1" x14ac:dyDescent="0.25">
      <c r="A76" s="3" t="s">
        <v>212</v>
      </c>
      <c r="B76" s="2" t="s">
        <v>213</v>
      </c>
      <c r="C76" s="1">
        <v>6123168</v>
      </c>
      <c r="D76" s="1">
        <v>1832018</v>
      </c>
    </row>
    <row r="77" spans="1:5" ht="15" customHeight="1" x14ac:dyDescent="0.25">
      <c r="A77" s="3" t="s">
        <v>214</v>
      </c>
      <c r="B77" s="2" t="s">
        <v>215</v>
      </c>
      <c r="C77" s="12">
        <v>4662157.5</v>
      </c>
      <c r="D77" s="12">
        <v>2151054.1800000002</v>
      </c>
      <c r="E77" s="13">
        <f>D77/C77*100</f>
        <v>46.138599564686523</v>
      </c>
    </row>
    <row r="78" spans="1:5" ht="23.25" hidden="1" customHeight="1" x14ac:dyDescent="0.25">
      <c r="A78" s="3" t="s">
        <v>216</v>
      </c>
      <c r="B78" s="2" t="s">
        <v>217</v>
      </c>
      <c r="C78" s="1">
        <v>4662157.5</v>
      </c>
      <c r="D78" s="1">
        <v>2151054.1800000002</v>
      </c>
    </row>
    <row r="79" spans="1:5" ht="15" customHeight="1" x14ac:dyDescent="0.25">
      <c r="A79" s="3" t="s">
        <v>218</v>
      </c>
      <c r="B79" s="2" t="s">
        <v>219</v>
      </c>
      <c r="C79" s="12">
        <v>2020202</v>
      </c>
      <c r="D79" s="12">
        <v>0</v>
      </c>
      <c r="E79" s="13">
        <f>D79/C79*100</f>
        <v>0</v>
      </c>
    </row>
    <row r="80" spans="1:5" ht="23.25" hidden="1" customHeight="1" x14ac:dyDescent="0.25">
      <c r="A80" s="3" t="s">
        <v>220</v>
      </c>
      <c r="B80" s="2" t="s">
        <v>221</v>
      </c>
      <c r="C80" s="1">
        <v>2020202</v>
      </c>
      <c r="D80" s="1">
        <v>0</v>
      </c>
    </row>
    <row r="81" spans="1:5" ht="15" customHeight="1" x14ac:dyDescent="0.25">
      <c r="A81" s="3" t="s">
        <v>222</v>
      </c>
      <c r="B81" s="2" t="s">
        <v>223</v>
      </c>
      <c r="C81" s="12">
        <v>26507920</v>
      </c>
      <c r="D81" s="12">
        <v>9311125.2599999998</v>
      </c>
      <c r="E81" s="13">
        <f>D81/C81*100</f>
        <v>35.125823753806408</v>
      </c>
    </row>
    <row r="82" spans="1:5" ht="15" hidden="1" customHeight="1" x14ac:dyDescent="0.25">
      <c r="A82" s="3" t="s">
        <v>224</v>
      </c>
      <c r="B82" s="2" t="s">
        <v>225</v>
      </c>
      <c r="C82" s="1">
        <v>26507920</v>
      </c>
      <c r="D82" s="1">
        <v>9311125.2599999998</v>
      </c>
    </row>
    <row r="83" spans="1:5" ht="15" customHeight="1" x14ac:dyDescent="0.25">
      <c r="A83" s="7" t="s">
        <v>226</v>
      </c>
      <c r="B83" s="8" t="s">
        <v>227</v>
      </c>
      <c r="C83" s="14">
        <v>294953754.55000001</v>
      </c>
      <c r="D83" s="14">
        <v>73911479.650000006</v>
      </c>
      <c r="E83" s="15">
        <f t="shared" ref="E83:E84" si="9">D83/C83*100</f>
        <v>25.058667167252715</v>
      </c>
    </row>
    <row r="84" spans="1:5" ht="23.25" customHeight="1" x14ac:dyDescent="0.25">
      <c r="A84" s="3" t="s">
        <v>228</v>
      </c>
      <c r="B84" s="2" t="s">
        <v>229</v>
      </c>
      <c r="C84" s="12">
        <v>313000</v>
      </c>
      <c r="D84" s="12">
        <v>63664.959999999999</v>
      </c>
      <c r="E84" s="13">
        <f t="shared" si="9"/>
        <v>20.340242811501597</v>
      </c>
    </row>
    <row r="85" spans="1:5" ht="23.25" hidden="1" customHeight="1" x14ac:dyDescent="0.25">
      <c r="A85" s="3" t="s">
        <v>230</v>
      </c>
      <c r="B85" s="2" t="s">
        <v>231</v>
      </c>
      <c r="C85" s="1">
        <v>313000</v>
      </c>
      <c r="D85" s="1">
        <v>63664.959999999999</v>
      </c>
    </row>
    <row r="86" spans="1:5" ht="23.25" customHeight="1" x14ac:dyDescent="0.25">
      <c r="A86" s="3" t="s">
        <v>232</v>
      </c>
      <c r="B86" s="2" t="s">
        <v>233</v>
      </c>
      <c r="C86" s="12">
        <v>266214000</v>
      </c>
      <c r="D86" s="12">
        <v>68858218.409999996</v>
      </c>
      <c r="E86" s="13">
        <f>D86/C86*100</f>
        <v>25.865738995695192</v>
      </c>
    </row>
    <row r="87" spans="1:5" ht="23.25" hidden="1" customHeight="1" x14ac:dyDescent="0.25">
      <c r="A87" s="3" t="s">
        <v>234</v>
      </c>
      <c r="B87" s="2" t="s">
        <v>235</v>
      </c>
      <c r="C87" s="1">
        <v>266214000</v>
      </c>
      <c r="D87" s="1">
        <v>68858218.409999996</v>
      </c>
    </row>
    <row r="88" spans="1:5" ht="23.25" customHeight="1" x14ac:dyDescent="0.25">
      <c r="A88" s="3" t="s">
        <v>236</v>
      </c>
      <c r="B88" s="2" t="s">
        <v>237</v>
      </c>
      <c r="C88" s="12">
        <v>8479900</v>
      </c>
      <c r="D88" s="12">
        <v>1744021</v>
      </c>
      <c r="E88" s="13">
        <f>D88/C88*100</f>
        <v>20.566527907168716</v>
      </c>
    </row>
    <row r="89" spans="1:5" ht="34.5" hidden="1" customHeight="1" x14ac:dyDescent="0.25">
      <c r="A89" s="3" t="s">
        <v>238</v>
      </c>
      <c r="B89" s="2" t="s">
        <v>239</v>
      </c>
      <c r="C89" s="1">
        <v>8479900</v>
      </c>
      <c r="D89" s="1">
        <v>1744021</v>
      </c>
    </row>
    <row r="90" spans="1:5" ht="34.5" customHeight="1" x14ac:dyDescent="0.25">
      <c r="A90" s="3" t="s">
        <v>240</v>
      </c>
      <c r="B90" s="2" t="s">
        <v>241</v>
      </c>
      <c r="C90" s="12">
        <v>16025454.550000001</v>
      </c>
      <c r="D90" s="12">
        <v>1863087.03</v>
      </c>
      <c r="E90" s="13">
        <f>D90/C90*100</f>
        <v>11.625798345919616</v>
      </c>
    </row>
    <row r="91" spans="1:5" ht="34.5" hidden="1" customHeight="1" x14ac:dyDescent="0.25">
      <c r="A91" s="3" t="s">
        <v>242</v>
      </c>
      <c r="B91" s="2" t="s">
        <v>243</v>
      </c>
      <c r="C91" s="1">
        <v>16025454.550000001</v>
      </c>
      <c r="D91" s="1">
        <v>1863087.03</v>
      </c>
    </row>
    <row r="92" spans="1:5" ht="23.25" customHeight="1" x14ac:dyDescent="0.25">
      <c r="A92" s="3" t="s">
        <v>244</v>
      </c>
      <c r="B92" s="2" t="s">
        <v>245</v>
      </c>
      <c r="C92" s="12">
        <v>1592100</v>
      </c>
      <c r="D92" s="12">
        <v>358193.34</v>
      </c>
      <c r="E92" s="13">
        <f>D92/C92*100</f>
        <v>22.498168456755231</v>
      </c>
    </row>
    <row r="93" spans="1:5" ht="23.25" hidden="1" customHeight="1" x14ac:dyDescent="0.25">
      <c r="A93" s="3" t="s">
        <v>246</v>
      </c>
      <c r="B93" s="2" t="s">
        <v>247</v>
      </c>
      <c r="C93" s="1">
        <v>1592100</v>
      </c>
      <c r="D93" s="1">
        <v>358193.34</v>
      </c>
    </row>
    <row r="94" spans="1:5" ht="34.5" customHeight="1" x14ac:dyDescent="0.25">
      <c r="A94" s="3" t="s">
        <v>248</v>
      </c>
      <c r="B94" s="2" t="s">
        <v>249</v>
      </c>
      <c r="C94" s="12">
        <v>11500</v>
      </c>
      <c r="D94" s="12">
        <v>0</v>
      </c>
      <c r="E94" s="13">
        <f>D94/C94*100</f>
        <v>0</v>
      </c>
    </row>
    <row r="95" spans="1:5" ht="34.5" hidden="1" customHeight="1" x14ac:dyDescent="0.25">
      <c r="A95" s="3" t="s">
        <v>250</v>
      </c>
      <c r="B95" s="2" t="s">
        <v>251</v>
      </c>
      <c r="C95" s="1">
        <v>11500</v>
      </c>
      <c r="D95" s="1">
        <v>0</v>
      </c>
    </row>
    <row r="96" spans="1:5" ht="23.25" customHeight="1" x14ac:dyDescent="0.25">
      <c r="A96" s="3" t="s">
        <v>252</v>
      </c>
      <c r="B96" s="2" t="s">
        <v>253</v>
      </c>
      <c r="C96" s="12">
        <v>2317800</v>
      </c>
      <c r="D96" s="12">
        <v>1024294.91</v>
      </c>
      <c r="E96" s="13">
        <f>D96/C96*100</f>
        <v>44.192549400293387</v>
      </c>
    </row>
    <row r="97" spans="1:5" ht="23.25" hidden="1" customHeight="1" x14ac:dyDescent="0.25">
      <c r="A97" s="3" t="s">
        <v>254</v>
      </c>
      <c r="B97" s="2" t="s">
        <v>255</v>
      </c>
      <c r="C97" s="1">
        <v>2317800</v>
      </c>
      <c r="D97" s="1">
        <v>1024294.91</v>
      </c>
    </row>
    <row r="98" spans="1:5" ht="15" customHeight="1" x14ac:dyDescent="0.25">
      <c r="A98" s="7" t="s">
        <v>256</v>
      </c>
      <c r="B98" s="8" t="s">
        <v>257</v>
      </c>
      <c r="C98" s="14">
        <v>24103068</v>
      </c>
      <c r="D98" s="14">
        <v>5296388</v>
      </c>
      <c r="E98" s="15">
        <f t="shared" ref="E98:E99" si="10">D98/C98*100</f>
        <v>21.973916349570104</v>
      </c>
    </row>
    <row r="99" spans="1:5" ht="34.5" customHeight="1" x14ac:dyDescent="0.25">
      <c r="A99" s="3" t="s">
        <v>258</v>
      </c>
      <c r="B99" s="2" t="s">
        <v>259</v>
      </c>
      <c r="C99" s="12">
        <v>2172000</v>
      </c>
      <c r="D99" s="12">
        <v>0</v>
      </c>
      <c r="E99" s="13">
        <f t="shared" si="10"/>
        <v>0</v>
      </c>
    </row>
    <row r="100" spans="1:5" ht="34.5" hidden="1" customHeight="1" x14ac:dyDescent="0.25">
      <c r="A100" s="3" t="s">
        <v>260</v>
      </c>
      <c r="B100" s="2" t="s">
        <v>261</v>
      </c>
      <c r="C100" s="1">
        <v>2172000</v>
      </c>
      <c r="D100" s="1">
        <v>0</v>
      </c>
    </row>
    <row r="101" spans="1:5" ht="68.25" customHeight="1" x14ac:dyDescent="0.25">
      <c r="A101" s="3" t="s">
        <v>262</v>
      </c>
      <c r="B101" s="2" t="s">
        <v>263</v>
      </c>
      <c r="C101" s="12">
        <v>445284</v>
      </c>
      <c r="D101" s="12">
        <v>111321</v>
      </c>
      <c r="E101" s="13">
        <f>D101/C101*100</f>
        <v>25</v>
      </c>
    </row>
    <row r="102" spans="1:5" ht="79.5" hidden="1" customHeight="1" x14ac:dyDescent="0.25">
      <c r="A102" s="3" t="s">
        <v>264</v>
      </c>
      <c r="B102" s="2" t="s">
        <v>265</v>
      </c>
      <c r="C102" s="1">
        <v>445284</v>
      </c>
      <c r="D102" s="1">
        <v>111321</v>
      </c>
    </row>
    <row r="103" spans="1:5" ht="57" customHeight="1" x14ac:dyDescent="0.25">
      <c r="A103" s="3" t="s">
        <v>266</v>
      </c>
      <c r="B103" s="2" t="s">
        <v>267</v>
      </c>
      <c r="C103" s="12">
        <v>18998784</v>
      </c>
      <c r="D103" s="12">
        <v>4739801</v>
      </c>
      <c r="E103" s="13">
        <f>D103/C103*100</f>
        <v>24.947917719365616</v>
      </c>
    </row>
    <row r="104" spans="1:5" ht="57" hidden="1" customHeight="1" x14ac:dyDescent="0.25">
      <c r="A104" s="3" t="s">
        <v>268</v>
      </c>
      <c r="B104" s="2" t="s">
        <v>269</v>
      </c>
      <c r="C104" s="1">
        <v>18998784</v>
      </c>
      <c r="D104" s="1">
        <v>4739801</v>
      </c>
    </row>
    <row r="105" spans="1:5" ht="15" customHeight="1" x14ac:dyDescent="0.25">
      <c r="A105" s="3" t="s">
        <v>270</v>
      </c>
      <c r="B105" s="2" t="s">
        <v>271</v>
      </c>
      <c r="C105" s="12">
        <v>2487000</v>
      </c>
      <c r="D105" s="12">
        <v>445266</v>
      </c>
      <c r="E105" s="13">
        <f>D105/C105*100</f>
        <v>17.903739445114596</v>
      </c>
    </row>
    <row r="106" spans="1:5" ht="15" hidden="1" customHeight="1" x14ac:dyDescent="0.25">
      <c r="A106" s="3" t="s">
        <v>272</v>
      </c>
      <c r="B106" s="2" t="s">
        <v>273</v>
      </c>
      <c r="C106" s="1">
        <v>2487000</v>
      </c>
      <c r="D106" s="1">
        <v>445266</v>
      </c>
    </row>
    <row r="107" spans="1:5" ht="0" hidden="1" customHeight="1" x14ac:dyDescent="0.25">
      <c r="A107" s="3" t="s">
        <v>6</v>
      </c>
      <c r="B107" s="2" t="s">
        <v>7</v>
      </c>
      <c r="C107" s="1">
        <v>540742371.04999995</v>
      </c>
      <c r="D107" s="1">
        <v>139552644.94</v>
      </c>
    </row>
    <row r="108" spans="1:5" ht="0" hidden="1" customHeight="1" x14ac:dyDescent="0.25">
      <c r="A108" s="3" t="s">
        <v>8</v>
      </c>
      <c r="B108" s="2" t="s">
        <v>9</v>
      </c>
      <c r="C108" s="1">
        <v>45385000</v>
      </c>
      <c r="D108" s="1">
        <v>7930771.8499999996</v>
      </c>
    </row>
    <row r="109" spans="1:5" ht="0" hidden="1" customHeight="1" x14ac:dyDescent="0.25">
      <c r="A109" s="3" t="s">
        <v>10</v>
      </c>
      <c r="B109" s="2" t="s">
        <v>11</v>
      </c>
      <c r="C109" s="1">
        <v>36896000</v>
      </c>
      <c r="D109" s="1">
        <v>5491964.2699999996</v>
      </c>
    </row>
    <row r="110" spans="1:5" ht="0" hidden="1" customHeight="1" x14ac:dyDescent="0.25">
      <c r="A110" s="3" t="s">
        <v>12</v>
      </c>
      <c r="B110" s="2" t="s">
        <v>13</v>
      </c>
      <c r="C110" s="1">
        <v>36896000</v>
      </c>
      <c r="D110" s="1">
        <v>5491964.2699999996</v>
      </c>
    </row>
    <row r="111" spans="1:5" ht="0" hidden="1" customHeight="1" x14ac:dyDescent="0.25">
      <c r="A111" s="3" t="s">
        <v>14</v>
      </c>
      <c r="B111" s="2" t="s">
        <v>15</v>
      </c>
      <c r="C111" s="1">
        <v>36316000</v>
      </c>
      <c r="D111" s="1">
        <v>4886628.17</v>
      </c>
    </row>
    <row r="112" spans="1:5" ht="0" hidden="1" customHeight="1" x14ac:dyDescent="0.25">
      <c r="A112" s="3" t="s">
        <v>16</v>
      </c>
      <c r="B112" s="2" t="s">
        <v>17</v>
      </c>
      <c r="C112" s="1">
        <v>36316000</v>
      </c>
      <c r="D112" s="1">
        <v>4886145.7699999996</v>
      </c>
    </row>
    <row r="113" spans="1:4" ht="0" hidden="1" customHeight="1" x14ac:dyDescent="0.25">
      <c r="A113" s="3" t="s">
        <v>18</v>
      </c>
      <c r="B113" s="2" t="s">
        <v>19</v>
      </c>
      <c r="C113" s="1">
        <v>0</v>
      </c>
      <c r="D113" s="1">
        <v>482.4</v>
      </c>
    </row>
    <row r="114" spans="1:4" ht="0" hidden="1" customHeight="1" x14ac:dyDescent="0.25">
      <c r="A114" s="3" t="s">
        <v>20</v>
      </c>
      <c r="B114" s="2" t="s">
        <v>21</v>
      </c>
      <c r="C114" s="1">
        <v>15000</v>
      </c>
      <c r="D114" s="1">
        <v>0</v>
      </c>
    </row>
    <row r="115" spans="1:4" ht="0" hidden="1" customHeight="1" x14ac:dyDescent="0.25">
      <c r="A115" s="3" t="s">
        <v>22</v>
      </c>
      <c r="B115" s="2" t="s">
        <v>23</v>
      </c>
      <c r="C115" s="1">
        <v>15000</v>
      </c>
      <c r="D115" s="1">
        <v>0</v>
      </c>
    </row>
    <row r="116" spans="1:4" ht="0" hidden="1" customHeight="1" x14ac:dyDescent="0.25">
      <c r="A116" s="3" t="s">
        <v>24</v>
      </c>
      <c r="B116" s="2" t="s">
        <v>25</v>
      </c>
      <c r="C116" s="1">
        <v>565000</v>
      </c>
      <c r="D116" s="1">
        <v>54161.88</v>
      </c>
    </row>
    <row r="117" spans="1:4" ht="0" hidden="1" customHeight="1" x14ac:dyDescent="0.25">
      <c r="A117" s="3" t="s">
        <v>26</v>
      </c>
      <c r="B117" s="2" t="s">
        <v>27</v>
      </c>
      <c r="C117" s="1">
        <v>565000</v>
      </c>
      <c r="D117" s="1">
        <v>54161.88</v>
      </c>
    </row>
    <row r="118" spans="1:4" ht="0" hidden="1" customHeight="1" x14ac:dyDescent="0.25">
      <c r="A118" s="3" t="s">
        <v>28</v>
      </c>
      <c r="B118" s="2" t="s">
        <v>29</v>
      </c>
      <c r="C118" s="1">
        <v>0</v>
      </c>
      <c r="D118" s="1">
        <v>7877.1</v>
      </c>
    </row>
    <row r="119" spans="1:4" ht="0" hidden="1" customHeight="1" x14ac:dyDescent="0.25">
      <c r="A119" s="3" t="s">
        <v>30</v>
      </c>
      <c r="B119" s="2" t="s">
        <v>31</v>
      </c>
      <c r="C119" s="1">
        <v>0</v>
      </c>
      <c r="D119" s="1">
        <v>7877.1</v>
      </c>
    </row>
    <row r="120" spans="1:4" ht="0" hidden="1" customHeight="1" x14ac:dyDescent="0.25">
      <c r="A120" s="3" t="s">
        <v>32</v>
      </c>
      <c r="B120" s="2" t="s">
        <v>33</v>
      </c>
      <c r="C120" s="1">
        <v>0</v>
      </c>
      <c r="D120" s="1">
        <v>543297.12</v>
      </c>
    </row>
    <row r="121" spans="1:4" ht="0" hidden="1" customHeight="1" x14ac:dyDescent="0.25">
      <c r="A121" s="3" t="s">
        <v>32</v>
      </c>
      <c r="B121" s="2" t="s">
        <v>34</v>
      </c>
      <c r="C121" s="1">
        <v>0</v>
      </c>
      <c r="D121" s="1">
        <v>543297.12</v>
      </c>
    </row>
    <row r="122" spans="1:4" ht="0" hidden="1" customHeight="1" x14ac:dyDescent="0.25">
      <c r="A122" s="3" t="s">
        <v>35</v>
      </c>
      <c r="B122" s="2" t="s">
        <v>36</v>
      </c>
      <c r="C122" s="1">
        <v>1760000</v>
      </c>
      <c r="D122" s="1">
        <v>422866.22</v>
      </c>
    </row>
    <row r="123" spans="1:4" ht="0" hidden="1" customHeight="1" x14ac:dyDescent="0.25">
      <c r="A123" s="3" t="s">
        <v>37</v>
      </c>
      <c r="B123" s="2" t="s">
        <v>38</v>
      </c>
      <c r="C123" s="1">
        <v>1760000</v>
      </c>
      <c r="D123" s="1">
        <v>422866.22</v>
      </c>
    </row>
    <row r="124" spans="1:4" ht="0" hidden="1" customHeight="1" x14ac:dyDescent="0.25">
      <c r="A124" s="3" t="s">
        <v>39</v>
      </c>
      <c r="B124" s="2" t="s">
        <v>40</v>
      </c>
      <c r="C124" s="1">
        <v>925000</v>
      </c>
      <c r="D124" s="1">
        <v>207712.77</v>
      </c>
    </row>
    <row r="125" spans="1:4" ht="0" hidden="1" customHeight="1" x14ac:dyDescent="0.25">
      <c r="A125" s="3" t="s">
        <v>41</v>
      </c>
      <c r="B125" s="2" t="s">
        <v>42</v>
      </c>
      <c r="C125" s="1">
        <v>925000</v>
      </c>
      <c r="D125" s="1">
        <v>207712.77</v>
      </c>
    </row>
    <row r="126" spans="1:4" ht="0" hidden="1" customHeight="1" x14ac:dyDescent="0.25">
      <c r="A126" s="3" t="s">
        <v>43</v>
      </c>
      <c r="B126" s="2" t="s">
        <v>44</v>
      </c>
      <c r="C126" s="1">
        <v>5000</v>
      </c>
      <c r="D126" s="1">
        <v>1180.24</v>
      </c>
    </row>
    <row r="127" spans="1:4" ht="0" hidden="1" customHeight="1" x14ac:dyDescent="0.25">
      <c r="A127" s="3" t="s">
        <v>45</v>
      </c>
      <c r="B127" s="2" t="s">
        <v>46</v>
      </c>
      <c r="C127" s="1">
        <v>5000</v>
      </c>
      <c r="D127" s="1">
        <v>1180.24</v>
      </c>
    </row>
    <row r="128" spans="1:4" ht="0" hidden="1" customHeight="1" x14ac:dyDescent="0.25">
      <c r="A128" s="3" t="s">
        <v>47</v>
      </c>
      <c r="B128" s="2" t="s">
        <v>48</v>
      </c>
      <c r="C128" s="1">
        <v>927000</v>
      </c>
      <c r="D128" s="1">
        <v>231835.61</v>
      </c>
    </row>
    <row r="129" spans="1:4" ht="0" hidden="1" customHeight="1" x14ac:dyDescent="0.25">
      <c r="A129" s="3" t="s">
        <v>49</v>
      </c>
      <c r="B129" s="2" t="s">
        <v>50</v>
      </c>
      <c r="C129" s="1">
        <v>927000</v>
      </c>
      <c r="D129" s="1">
        <v>231835.61</v>
      </c>
    </row>
    <row r="130" spans="1:4" ht="0" hidden="1" customHeight="1" x14ac:dyDescent="0.25">
      <c r="A130" s="3" t="s">
        <v>51</v>
      </c>
      <c r="B130" s="2" t="s">
        <v>52</v>
      </c>
      <c r="C130" s="1">
        <v>-97000</v>
      </c>
      <c r="D130" s="1">
        <v>-17862.400000000001</v>
      </c>
    </row>
    <row r="131" spans="1:4" ht="0" hidden="1" customHeight="1" x14ac:dyDescent="0.25">
      <c r="A131" s="3" t="s">
        <v>53</v>
      </c>
      <c r="B131" s="2" t="s">
        <v>54</v>
      </c>
      <c r="C131" s="1">
        <v>-97000</v>
      </c>
      <c r="D131" s="1">
        <v>-17862.400000000001</v>
      </c>
    </row>
    <row r="132" spans="1:4" ht="0" hidden="1" customHeight="1" x14ac:dyDescent="0.25">
      <c r="A132" s="3" t="s">
        <v>55</v>
      </c>
      <c r="B132" s="2" t="s">
        <v>56</v>
      </c>
      <c r="C132" s="1">
        <v>1716000</v>
      </c>
      <c r="D132" s="1">
        <v>441193.28</v>
      </c>
    </row>
    <row r="133" spans="1:4" ht="0" hidden="1" customHeight="1" x14ac:dyDescent="0.25">
      <c r="A133" s="3" t="s">
        <v>57</v>
      </c>
      <c r="B133" s="2" t="s">
        <v>58</v>
      </c>
      <c r="C133" s="1">
        <v>1155000</v>
      </c>
      <c r="D133" s="1">
        <v>160358.71</v>
      </c>
    </row>
    <row r="134" spans="1:4" ht="0" hidden="1" customHeight="1" x14ac:dyDescent="0.25">
      <c r="A134" s="3" t="s">
        <v>59</v>
      </c>
      <c r="B134" s="2" t="s">
        <v>60</v>
      </c>
      <c r="C134" s="1">
        <v>1080000</v>
      </c>
      <c r="D134" s="1">
        <v>126474.71</v>
      </c>
    </row>
    <row r="135" spans="1:4" ht="0" hidden="1" customHeight="1" x14ac:dyDescent="0.25">
      <c r="A135" s="3" t="s">
        <v>59</v>
      </c>
      <c r="B135" s="2" t="s">
        <v>61</v>
      </c>
      <c r="C135" s="1">
        <v>1080000</v>
      </c>
      <c r="D135" s="1">
        <v>126474.71</v>
      </c>
    </row>
    <row r="136" spans="1:4" ht="0" hidden="1" customHeight="1" x14ac:dyDescent="0.25">
      <c r="A136" s="3" t="s">
        <v>62</v>
      </c>
      <c r="B136" s="2" t="s">
        <v>63</v>
      </c>
      <c r="C136" s="1">
        <v>1080000</v>
      </c>
      <c r="D136" s="1">
        <v>126360.71</v>
      </c>
    </row>
    <row r="137" spans="1:4" ht="0" hidden="1" customHeight="1" x14ac:dyDescent="0.25">
      <c r="A137" s="3" t="s">
        <v>64</v>
      </c>
      <c r="B137" s="2" t="s">
        <v>65</v>
      </c>
      <c r="C137" s="1">
        <v>0</v>
      </c>
      <c r="D137" s="1">
        <v>114</v>
      </c>
    </row>
    <row r="138" spans="1:4" ht="0" hidden="1" customHeight="1" x14ac:dyDescent="0.25">
      <c r="A138" s="3" t="s">
        <v>66</v>
      </c>
      <c r="B138" s="2" t="s">
        <v>67</v>
      </c>
      <c r="C138" s="1">
        <v>75000</v>
      </c>
      <c r="D138" s="1">
        <v>33884</v>
      </c>
    </row>
    <row r="139" spans="1:4" ht="0" hidden="1" customHeight="1" x14ac:dyDescent="0.25">
      <c r="A139" s="3" t="s">
        <v>68</v>
      </c>
      <c r="B139" s="2" t="s">
        <v>69</v>
      </c>
      <c r="C139" s="1">
        <v>75000</v>
      </c>
      <c r="D139" s="1">
        <v>33884</v>
      </c>
    </row>
    <row r="140" spans="1:4" ht="0" hidden="1" customHeight="1" x14ac:dyDescent="0.25">
      <c r="A140" s="3" t="s">
        <v>70</v>
      </c>
      <c r="B140" s="2" t="s">
        <v>71</v>
      </c>
      <c r="C140" s="1">
        <v>75000</v>
      </c>
      <c r="D140" s="1">
        <v>33884</v>
      </c>
    </row>
    <row r="141" spans="1:4" ht="0" hidden="1" customHeight="1" x14ac:dyDescent="0.25">
      <c r="A141" s="3" t="s">
        <v>72</v>
      </c>
      <c r="B141" s="2" t="s">
        <v>73</v>
      </c>
      <c r="C141" s="1">
        <v>0</v>
      </c>
      <c r="D141" s="1">
        <v>2274.64</v>
      </c>
    </row>
    <row r="142" spans="1:4" ht="0" hidden="1" customHeight="1" x14ac:dyDescent="0.25">
      <c r="A142" s="3" t="s">
        <v>72</v>
      </c>
      <c r="B142" s="2" t="s">
        <v>74</v>
      </c>
      <c r="C142" s="1">
        <v>0</v>
      </c>
      <c r="D142" s="1">
        <v>2274.64</v>
      </c>
    </row>
    <row r="143" spans="1:4" ht="0" hidden="1" customHeight="1" x14ac:dyDescent="0.25">
      <c r="A143" s="3" t="s">
        <v>75</v>
      </c>
      <c r="B143" s="2" t="s">
        <v>76</v>
      </c>
      <c r="C143" s="1">
        <v>0</v>
      </c>
      <c r="D143" s="1">
        <v>2274.64</v>
      </c>
    </row>
    <row r="144" spans="1:4" ht="0" hidden="1" customHeight="1" x14ac:dyDescent="0.25">
      <c r="A144" s="3" t="s">
        <v>77</v>
      </c>
      <c r="B144" s="2" t="s">
        <v>78</v>
      </c>
      <c r="C144" s="1">
        <v>75000</v>
      </c>
      <c r="D144" s="1">
        <v>368.19</v>
      </c>
    </row>
    <row r="145" spans="1:4" ht="0" hidden="1" customHeight="1" x14ac:dyDescent="0.25">
      <c r="A145" s="3" t="s">
        <v>77</v>
      </c>
      <c r="B145" s="2" t="s">
        <v>79</v>
      </c>
      <c r="C145" s="1">
        <v>75000</v>
      </c>
      <c r="D145" s="1">
        <v>368.19</v>
      </c>
    </row>
    <row r="146" spans="1:4" ht="0" hidden="1" customHeight="1" x14ac:dyDescent="0.25">
      <c r="A146" s="3" t="s">
        <v>80</v>
      </c>
      <c r="B146" s="2" t="s">
        <v>81</v>
      </c>
      <c r="C146" s="1">
        <v>75000</v>
      </c>
      <c r="D146" s="1">
        <v>368.19</v>
      </c>
    </row>
    <row r="147" spans="1:4" ht="0" hidden="1" customHeight="1" x14ac:dyDescent="0.25">
      <c r="A147" s="3" t="s">
        <v>82</v>
      </c>
      <c r="B147" s="2" t="s">
        <v>83</v>
      </c>
      <c r="C147" s="1">
        <v>486000</v>
      </c>
      <c r="D147" s="1">
        <v>278191.74</v>
      </c>
    </row>
    <row r="148" spans="1:4" ht="0" hidden="1" customHeight="1" x14ac:dyDescent="0.25">
      <c r="A148" s="3" t="s">
        <v>84</v>
      </c>
      <c r="B148" s="2" t="s">
        <v>85</v>
      </c>
      <c r="C148" s="1">
        <v>486000</v>
      </c>
      <c r="D148" s="1">
        <v>278191.74</v>
      </c>
    </row>
    <row r="149" spans="1:4" ht="0" hidden="1" customHeight="1" x14ac:dyDescent="0.25">
      <c r="A149" s="3" t="s">
        <v>86</v>
      </c>
      <c r="B149" s="2" t="s">
        <v>87</v>
      </c>
      <c r="C149" s="1">
        <v>486000</v>
      </c>
      <c r="D149" s="1">
        <v>278191.74</v>
      </c>
    </row>
    <row r="150" spans="1:4" ht="0" hidden="1" customHeight="1" x14ac:dyDescent="0.25">
      <c r="A150" s="3" t="s">
        <v>88</v>
      </c>
      <c r="B150" s="2" t="s">
        <v>89</v>
      </c>
      <c r="C150" s="1">
        <v>834000</v>
      </c>
      <c r="D150" s="1">
        <v>260455.5</v>
      </c>
    </row>
    <row r="151" spans="1:4" ht="0" hidden="1" customHeight="1" x14ac:dyDescent="0.25">
      <c r="A151" s="3" t="s">
        <v>90</v>
      </c>
      <c r="B151" s="2" t="s">
        <v>91</v>
      </c>
      <c r="C151" s="1">
        <v>834000</v>
      </c>
      <c r="D151" s="1">
        <v>260455.5</v>
      </c>
    </row>
    <row r="152" spans="1:4" ht="0" hidden="1" customHeight="1" x14ac:dyDescent="0.25">
      <c r="A152" s="3" t="s">
        <v>92</v>
      </c>
      <c r="B152" s="2" t="s">
        <v>93</v>
      </c>
      <c r="C152" s="1">
        <v>834000</v>
      </c>
      <c r="D152" s="1">
        <v>260455.5</v>
      </c>
    </row>
    <row r="153" spans="1:4" ht="0" hidden="1" customHeight="1" x14ac:dyDescent="0.25">
      <c r="A153" s="3" t="s">
        <v>94</v>
      </c>
      <c r="B153" s="2" t="s">
        <v>95</v>
      </c>
      <c r="C153" s="1">
        <v>834000</v>
      </c>
      <c r="D153" s="1">
        <v>260455.5</v>
      </c>
    </row>
    <row r="154" spans="1:4" ht="0" hidden="1" customHeight="1" x14ac:dyDescent="0.25">
      <c r="A154" s="3" t="s">
        <v>96</v>
      </c>
      <c r="B154" s="2" t="s">
        <v>97</v>
      </c>
      <c r="C154" s="1">
        <v>2270000</v>
      </c>
      <c r="D154" s="1">
        <v>1047653.63</v>
      </c>
    </row>
    <row r="155" spans="1:4" ht="0" hidden="1" customHeight="1" x14ac:dyDescent="0.25">
      <c r="A155" s="3" t="s">
        <v>98</v>
      </c>
      <c r="B155" s="2" t="s">
        <v>99</v>
      </c>
      <c r="C155" s="1">
        <v>2270000</v>
      </c>
      <c r="D155" s="1">
        <v>1047653.63</v>
      </c>
    </row>
    <row r="156" spans="1:4" ht="0" hidden="1" customHeight="1" x14ac:dyDescent="0.25">
      <c r="A156" s="3" t="s">
        <v>100</v>
      </c>
      <c r="B156" s="2" t="s">
        <v>101</v>
      </c>
      <c r="C156" s="1">
        <v>2270000</v>
      </c>
      <c r="D156" s="1">
        <v>1047653.63</v>
      </c>
    </row>
    <row r="157" spans="1:4" ht="0" hidden="1" customHeight="1" x14ac:dyDescent="0.25">
      <c r="A157" s="3" t="s">
        <v>102</v>
      </c>
      <c r="B157" s="2" t="s">
        <v>103</v>
      </c>
      <c r="C157" s="1">
        <v>2269000</v>
      </c>
      <c r="D157" s="1">
        <v>1037678.03</v>
      </c>
    </row>
    <row r="158" spans="1:4" ht="0" hidden="1" customHeight="1" x14ac:dyDescent="0.25">
      <c r="A158" s="3" t="s">
        <v>104</v>
      </c>
      <c r="B158" s="2" t="s">
        <v>105</v>
      </c>
      <c r="C158" s="1">
        <v>1000</v>
      </c>
      <c r="D158" s="1">
        <v>9975.6</v>
      </c>
    </row>
    <row r="159" spans="1:4" ht="0" hidden="1" customHeight="1" x14ac:dyDescent="0.25">
      <c r="A159" s="3" t="s">
        <v>106</v>
      </c>
      <c r="B159" s="2" t="s">
        <v>107</v>
      </c>
      <c r="C159" s="1">
        <v>1447000</v>
      </c>
      <c r="D159" s="1">
        <v>214136.38</v>
      </c>
    </row>
    <row r="160" spans="1:4" ht="0" hidden="1" customHeight="1" x14ac:dyDescent="0.25">
      <c r="A160" s="3" t="s">
        <v>108</v>
      </c>
      <c r="B160" s="2" t="s">
        <v>109</v>
      </c>
      <c r="C160" s="1">
        <v>1447000</v>
      </c>
      <c r="D160" s="1">
        <v>214136.38</v>
      </c>
    </row>
    <row r="161" spans="1:4" ht="0" hidden="1" customHeight="1" x14ac:dyDescent="0.25">
      <c r="A161" s="3" t="s">
        <v>110</v>
      </c>
      <c r="B161" s="2" t="s">
        <v>111</v>
      </c>
      <c r="C161" s="1">
        <v>1300000</v>
      </c>
      <c r="D161" s="1">
        <v>201414.88</v>
      </c>
    </row>
    <row r="162" spans="1:4" ht="0" hidden="1" customHeight="1" x14ac:dyDescent="0.25">
      <c r="A162" s="3" t="s">
        <v>112</v>
      </c>
      <c r="B162" s="2" t="s">
        <v>113</v>
      </c>
      <c r="C162" s="1">
        <v>1300000</v>
      </c>
      <c r="D162" s="1">
        <v>201414.88</v>
      </c>
    </row>
    <row r="163" spans="1:4" ht="0" hidden="1" customHeight="1" x14ac:dyDescent="0.25">
      <c r="A163" s="3" t="s">
        <v>114</v>
      </c>
      <c r="B163" s="2" t="s">
        <v>115</v>
      </c>
      <c r="C163" s="1">
        <v>147000</v>
      </c>
      <c r="D163" s="1">
        <v>12721.5</v>
      </c>
    </row>
    <row r="164" spans="1:4" ht="0" hidden="1" customHeight="1" x14ac:dyDescent="0.25">
      <c r="A164" s="3" t="s">
        <v>116</v>
      </c>
      <c r="B164" s="2" t="s">
        <v>117</v>
      </c>
      <c r="C164" s="1">
        <v>147000</v>
      </c>
      <c r="D164" s="1">
        <v>12721.5</v>
      </c>
    </row>
    <row r="165" spans="1:4" ht="0" hidden="1" customHeight="1" x14ac:dyDescent="0.25">
      <c r="A165" s="3" t="s">
        <v>118</v>
      </c>
      <c r="B165" s="2" t="s">
        <v>119</v>
      </c>
      <c r="C165" s="1">
        <v>91000</v>
      </c>
      <c r="D165" s="1">
        <v>6197.85</v>
      </c>
    </row>
    <row r="166" spans="1:4" ht="0" hidden="1" customHeight="1" x14ac:dyDescent="0.25">
      <c r="A166" s="3" t="s">
        <v>120</v>
      </c>
      <c r="B166" s="2" t="s">
        <v>121</v>
      </c>
      <c r="C166" s="1">
        <v>91000</v>
      </c>
      <c r="D166" s="1">
        <v>6197.85</v>
      </c>
    </row>
    <row r="167" spans="1:4" ht="0" hidden="1" customHeight="1" x14ac:dyDescent="0.25">
      <c r="A167" s="3" t="s">
        <v>122</v>
      </c>
      <c r="B167" s="2" t="s">
        <v>123</v>
      </c>
      <c r="C167" s="1">
        <v>41000</v>
      </c>
      <c r="D167" s="1">
        <v>488.57</v>
      </c>
    </row>
    <row r="168" spans="1:4" ht="0" hidden="1" customHeight="1" x14ac:dyDescent="0.25">
      <c r="A168" s="3" t="s">
        <v>124</v>
      </c>
      <c r="B168" s="2" t="s">
        <v>125</v>
      </c>
      <c r="C168" s="1">
        <v>41000</v>
      </c>
      <c r="D168" s="1">
        <v>488.57</v>
      </c>
    </row>
    <row r="169" spans="1:4" ht="0" hidden="1" customHeight="1" x14ac:dyDescent="0.25">
      <c r="A169" s="3" t="s">
        <v>126</v>
      </c>
      <c r="B169" s="2" t="s">
        <v>127</v>
      </c>
      <c r="C169" s="1">
        <v>50000</v>
      </c>
      <c r="D169" s="1">
        <v>5709.28</v>
      </c>
    </row>
    <row r="170" spans="1:4" ht="0" hidden="1" customHeight="1" x14ac:dyDescent="0.25">
      <c r="A170" s="3" t="s">
        <v>128</v>
      </c>
      <c r="B170" s="2" t="s">
        <v>129</v>
      </c>
      <c r="C170" s="1">
        <v>50000</v>
      </c>
      <c r="D170" s="1">
        <v>5709.28</v>
      </c>
    </row>
    <row r="171" spans="1:4" ht="0" hidden="1" customHeight="1" x14ac:dyDescent="0.25">
      <c r="A171" s="3" t="s">
        <v>130</v>
      </c>
      <c r="B171" s="2" t="s">
        <v>131</v>
      </c>
      <c r="C171" s="1">
        <v>50000</v>
      </c>
      <c r="D171" s="1">
        <v>5709.28</v>
      </c>
    </row>
    <row r="172" spans="1:4" ht="0" hidden="1" customHeight="1" x14ac:dyDescent="0.25">
      <c r="A172" s="3" t="s">
        <v>132</v>
      </c>
      <c r="B172" s="2" t="s">
        <v>133</v>
      </c>
      <c r="C172" s="1">
        <v>220000</v>
      </c>
      <c r="D172" s="1">
        <v>22302.07</v>
      </c>
    </row>
    <row r="173" spans="1:4" ht="0" hidden="1" customHeight="1" x14ac:dyDescent="0.25">
      <c r="A173" s="3" t="s">
        <v>134</v>
      </c>
      <c r="B173" s="2" t="s">
        <v>135</v>
      </c>
      <c r="C173" s="1">
        <v>220000</v>
      </c>
      <c r="D173" s="1">
        <v>22302.07</v>
      </c>
    </row>
    <row r="174" spans="1:4" ht="0" hidden="1" customHeight="1" x14ac:dyDescent="0.25">
      <c r="A174" s="3" t="s">
        <v>136</v>
      </c>
      <c r="B174" s="2" t="s">
        <v>137</v>
      </c>
      <c r="C174" s="1">
        <v>220000</v>
      </c>
      <c r="D174" s="1">
        <v>22302.07</v>
      </c>
    </row>
    <row r="175" spans="1:4" ht="0" hidden="1" customHeight="1" x14ac:dyDescent="0.25">
      <c r="A175" s="3" t="s">
        <v>138</v>
      </c>
      <c r="B175" s="2" t="s">
        <v>139</v>
      </c>
      <c r="C175" s="1">
        <v>220000</v>
      </c>
      <c r="D175" s="1">
        <v>22302.07</v>
      </c>
    </row>
    <row r="176" spans="1:4" ht="0" hidden="1" customHeight="1" x14ac:dyDescent="0.25">
      <c r="A176" s="3" t="s">
        <v>140</v>
      </c>
      <c r="B176" s="2" t="s">
        <v>141</v>
      </c>
      <c r="C176" s="1">
        <v>151000</v>
      </c>
      <c r="D176" s="1">
        <v>24002.65</v>
      </c>
    </row>
    <row r="177" spans="1:4" ht="0" hidden="1" customHeight="1" x14ac:dyDescent="0.25">
      <c r="A177" s="3" t="s">
        <v>142</v>
      </c>
      <c r="B177" s="2" t="s">
        <v>143</v>
      </c>
      <c r="C177" s="1">
        <v>120000</v>
      </c>
      <c r="D177" s="1">
        <v>12000</v>
      </c>
    </row>
    <row r="178" spans="1:4" ht="0" hidden="1" customHeight="1" x14ac:dyDescent="0.25">
      <c r="A178" s="3" t="s">
        <v>144</v>
      </c>
      <c r="B178" s="2" t="s">
        <v>145</v>
      </c>
      <c r="C178" s="1">
        <v>3000</v>
      </c>
      <c r="D178" s="1">
        <v>750</v>
      </c>
    </row>
    <row r="179" spans="1:4" ht="0" hidden="1" customHeight="1" x14ac:dyDescent="0.25">
      <c r="A179" s="3" t="s">
        <v>146</v>
      </c>
      <c r="B179" s="2" t="s">
        <v>147</v>
      </c>
      <c r="C179" s="1">
        <v>3000</v>
      </c>
      <c r="D179" s="1">
        <v>750</v>
      </c>
    </row>
    <row r="180" spans="1:4" ht="0" hidden="1" customHeight="1" x14ac:dyDescent="0.25">
      <c r="A180" s="3" t="s">
        <v>148</v>
      </c>
      <c r="B180" s="2" t="s">
        <v>149</v>
      </c>
      <c r="C180" s="1">
        <v>2000</v>
      </c>
      <c r="D180" s="1">
        <v>4000</v>
      </c>
    </row>
    <row r="181" spans="1:4" ht="0" hidden="1" customHeight="1" x14ac:dyDescent="0.25">
      <c r="A181" s="3" t="s">
        <v>150</v>
      </c>
      <c r="B181" s="2" t="s">
        <v>151</v>
      </c>
      <c r="C181" s="1">
        <v>2000</v>
      </c>
      <c r="D181" s="1">
        <v>4000</v>
      </c>
    </row>
    <row r="182" spans="1:4" ht="0" hidden="1" customHeight="1" x14ac:dyDescent="0.25">
      <c r="A182" s="3" t="s">
        <v>152</v>
      </c>
      <c r="B182" s="2" t="s">
        <v>153</v>
      </c>
      <c r="C182" s="1">
        <v>80000</v>
      </c>
      <c r="D182" s="1">
        <v>0</v>
      </c>
    </row>
    <row r="183" spans="1:4" ht="0" hidden="1" customHeight="1" x14ac:dyDescent="0.25">
      <c r="A183" s="3" t="s">
        <v>154</v>
      </c>
      <c r="B183" s="2" t="s">
        <v>155</v>
      </c>
      <c r="C183" s="1">
        <v>80000</v>
      </c>
      <c r="D183" s="1">
        <v>0</v>
      </c>
    </row>
    <row r="184" spans="1:4" ht="0" hidden="1" customHeight="1" x14ac:dyDescent="0.25">
      <c r="A184" s="3" t="s">
        <v>156</v>
      </c>
      <c r="B184" s="2" t="s">
        <v>157</v>
      </c>
      <c r="C184" s="1">
        <v>20000</v>
      </c>
      <c r="D184" s="1">
        <v>750</v>
      </c>
    </row>
    <row r="185" spans="1:4" ht="0" hidden="1" customHeight="1" x14ac:dyDescent="0.25">
      <c r="A185" s="3" t="s">
        <v>158</v>
      </c>
      <c r="B185" s="2" t="s">
        <v>159</v>
      </c>
      <c r="C185" s="1">
        <v>20000</v>
      </c>
      <c r="D185" s="1">
        <v>750</v>
      </c>
    </row>
    <row r="186" spans="1:4" ht="0" hidden="1" customHeight="1" x14ac:dyDescent="0.25">
      <c r="A186" s="3" t="s">
        <v>160</v>
      </c>
      <c r="B186" s="2" t="s">
        <v>161</v>
      </c>
      <c r="C186" s="1">
        <v>2000</v>
      </c>
      <c r="D186" s="1">
        <v>0</v>
      </c>
    </row>
    <row r="187" spans="1:4" ht="0" hidden="1" customHeight="1" x14ac:dyDescent="0.25">
      <c r="A187" s="3" t="s">
        <v>162</v>
      </c>
      <c r="B187" s="2" t="s">
        <v>163</v>
      </c>
      <c r="C187" s="1">
        <v>2000</v>
      </c>
      <c r="D187" s="1">
        <v>0</v>
      </c>
    </row>
    <row r="188" spans="1:4" ht="0" hidden="1" customHeight="1" x14ac:dyDescent="0.25">
      <c r="A188" s="3" t="s">
        <v>164</v>
      </c>
      <c r="B188" s="2" t="s">
        <v>165</v>
      </c>
      <c r="C188" s="1">
        <v>1000</v>
      </c>
      <c r="D188" s="1">
        <v>500</v>
      </c>
    </row>
    <row r="189" spans="1:4" ht="0" hidden="1" customHeight="1" x14ac:dyDescent="0.25">
      <c r="A189" s="3" t="s">
        <v>166</v>
      </c>
      <c r="B189" s="2" t="s">
        <v>167</v>
      </c>
      <c r="C189" s="1">
        <v>1000</v>
      </c>
      <c r="D189" s="1">
        <v>500</v>
      </c>
    </row>
    <row r="190" spans="1:4" ht="0" hidden="1" customHeight="1" x14ac:dyDescent="0.25">
      <c r="A190" s="3" t="s">
        <v>168</v>
      </c>
      <c r="B190" s="2" t="s">
        <v>169</v>
      </c>
      <c r="C190" s="1">
        <v>4000</v>
      </c>
      <c r="D190" s="1">
        <v>0</v>
      </c>
    </row>
    <row r="191" spans="1:4" ht="0" hidden="1" customHeight="1" x14ac:dyDescent="0.25">
      <c r="A191" s="3" t="s">
        <v>170</v>
      </c>
      <c r="B191" s="2" t="s">
        <v>171</v>
      </c>
      <c r="C191" s="1">
        <v>4000</v>
      </c>
      <c r="D191" s="1">
        <v>0</v>
      </c>
    </row>
    <row r="192" spans="1:4" ht="0" hidden="1" customHeight="1" x14ac:dyDescent="0.25">
      <c r="A192" s="3" t="s">
        <v>172</v>
      </c>
      <c r="B192" s="2" t="s">
        <v>173</v>
      </c>
      <c r="C192" s="1">
        <v>8000</v>
      </c>
      <c r="D192" s="1">
        <v>6000</v>
      </c>
    </row>
    <row r="193" spans="1:4" ht="0" hidden="1" customHeight="1" x14ac:dyDescent="0.25">
      <c r="A193" s="3" t="s">
        <v>174</v>
      </c>
      <c r="B193" s="2" t="s">
        <v>175</v>
      </c>
      <c r="C193" s="1">
        <v>8000</v>
      </c>
      <c r="D193" s="1">
        <v>6000</v>
      </c>
    </row>
    <row r="194" spans="1:4" ht="0" hidden="1" customHeight="1" x14ac:dyDescent="0.25">
      <c r="A194" s="3" t="s">
        <v>176</v>
      </c>
      <c r="B194" s="2" t="s">
        <v>177</v>
      </c>
      <c r="C194" s="1">
        <v>30000</v>
      </c>
      <c r="D194" s="1">
        <v>12002.65</v>
      </c>
    </row>
    <row r="195" spans="1:4" ht="0" hidden="1" customHeight="1" x14ac:dyDescent="0.25">
      <c r="A195" s="3" t="s">
        <v>178</v>
      </c>
      <c r="B195" s="2" t="s">
        <v>179</v>
      </c>
      <c r="C195" s="1">
        <v>30000</v>
      </c>
      <c r="D195" s="1">
        <v>12002.65</v>
      </c>
    </row>
    <row r="196" spans="1:4" ht="0" hidden="1" customHeight="1" x14ac:dyDescent="0.25">
      <c r="A196" s="3" t="s">
        <v>180</v>
      </c>
      <c r="B196" s="2" t="s">
        <v>181</v>
      </c>
      <c r="C196" s="1">
        <v>30000</v>
      </c>
      <c r="D196" s="1">
        <v>12002.65</v>
      </c>
    </row>
    <row r="197" spans="1:4" ht="0" hidden="1" customHeight="1" x14ac:dyDescent="0.25">
      <c r="A197" s="3" t="s">
        <v>182</v>
      </c>
      <c r="B197" s="2" t="s">
        <v>183</v>
      </c>
      <c r="C197" s="1">
        <v>1000</v>
      </c>
      <c r="D197" s="1">
        <v>0</v>
      </c>
    </row>
    <row r="198" spans="1:4" ht="0" hidden="1" customHeight="1" x14ac:dyDescent="0.25">
      <c r="A198" s="3" t="s">
        <v>184</v>
      </c>
      <c r="B198" s="2" t="s">
        <v>185</v>
      </c>
      <c r="C198" s="1">
        <v>1000</v>
      </c>
      <c r="D198" s="1">
        <v>0</v>
      </c>
    </row>
    <row r="199" spans="1:4" ht="0" hidden="1" customHeight="1" x14ac:dyDescent="0.25">
      <c r="A199" s="3" t="s">
        <v>186</v>
      </c>
      <c r="B199" s="2" t="s">
        <v>187</v>
      </c>
      <c r="C199" s="1">
        <v>1000</v>
      </c>
      <c r="D199" s="1">
        <v>0</v>
      </c>
    </row>
    <row r="200" spans="1:4" ht="0" hidden="1" customHeight="1" x14ac:dyDescent="0.25">
      <c r="A200" s="3" t="s">
        <v>188</v>
      </c>
      <c r="B200" s="2" t="s">
        <v>189</v>
      </c>
      <c r="C200" s="1">
        <v>1000</v>
      </c>
      <c r="D200" s="1">
        <v>0</v>
      </c>
    </row>
    <row r="201" spans="1:4" ht="0" hidden="1" customHeight="1" x14ac:dyDescent="0.25">
      <c r="A201" s="3" t="s">
        <v>190</v>
      </c>
      <c r="B201" s="2" t="s">
        <v>191</v>
      </c>
      <c r="C201" s="1">
        <v>495357371.05000001</v>
      </c>
      <c r="D201" s="1">
        <v>131621873.09</v>
      </c>
    </row>
    <row r="202" spans="1:4" ht="0" hidden="1" customHeight="1" x14ac:dyDescent="0.25">
      <c r="A202" s="3" t="s">
        <v>192</v>
      </c>
      <c r="B202" s="2" t="s">
        <v>193</v>
      </c>
      <c r="C202" s="1">
        <v>495357371.05000001</v>
      </c>
      <c r="D202" s="1">
        <v>131621873.09</v>
      </c>
    </row>
    <row r="203" spans="1:4" ht="0" hidden="1" customHeight="1" x14ac:dyDescent="0.25">
      <c r="A203" s="3" t="s">
        <v>194</v>
      </c>
      <c r="B203" s="2" t="s">
        <v>195</v>
      </c>
      <c r="C203" s="1">
        <v>136046000</v>
      </c>
      <c r="D203" s="1">
        <v>38868000</v>
      </c>
    </row>
    <row r="204" spans="1:4" ht="0" hidden="1" customHeight="1" x14ac:dyDescent="0.25">
      <c r="A204" s="3" t="s">
        <v>196</v>
      </c>
      <c r="B204" s="2" t="s">
        <v>197</v>
      </c>
      <c r="C204" s="1">
        <v>130373000</v>
      </c>
      <c r="D204" s="1">
        <v>37248000</v>
      </c>
    </row>
    <row r="205" spans="1:4" ht="0" hidden="1" customHeight="1" x14ac:dyDescent="0.25">
      <c r="A205" s="3" t="s">
        <v>198</v>
      </c>
      <c r="B205" s="2" t="s">
        <v>199</v>
      </c>
      <c r="C205" s="1">
        <v>130373000</v>
      </c>
      <c r="D205" s="1">
        <v>37248000</v>
      </c>
    </row>
    <row r="206" spans="1:4" ht="0" hidden="1" customHeight="1" x14ac:dyDescent="0.25">
      <c r="A206" s="3" t="s">
        <v>200</v>
      </c>
      <c r="B206" s="2" t="s">
        <v>201</v>
      </c>
      <c r="C206" s="1">
        <v>5673000</v>
      </c>
      <c r="D206" s="1">
        <v>1620000</v>
      </c>
    </row>
    <row r="207" spans="1:4" ht="0" hidden="1" customHeight="1" x14ac:dyDescent="0.25">
      <c r="A207" s="3" t="s">
        <v>202</v>
      </c>
      <c r="B207" s="2" t="s">
        <v>203</v>
      </c>
      <c r="C207" s="1">
        <v>5673000</v>
      </c>
      <c r="D207" s="1">
        <v>1620000</v>
      </c>
    </row>
    <row r="208" spans="1:4" ht="0" hidden="1" customHeight="1" x14ac:dyDescent="0.25">
      <c r="A208" s="3" t="s">
        <v>204</v>
      </c>
      <c r="B208" s="2" t="s">
        <v>205</v>
      </c>
      <c r="C208" s="1">
        <v>40254548.5</v>
      </c>
      <c r="D208" s="1">
        <v>13546005.439999999</v>
      </c>
    </row>
    <row r="209" spans="1:4" ht="0" hidden="1" customHeight="1" x14ac:dyDescent="0.25">
      <c r="A209" s="3" t="s">
        <v>206</v>
      </c>
      <c r="B209" s="2" t="s">
        <v>207</v>
      </c>
      <c r="C209" s="1">
        <v>941101</v>
      </c>
      <c r="D209" s="1">
        <v>251808</v>
      </c>
    </row>
    <row r="210" spans="1:4" ht="0" hidden="1" customHeight="1" x14ac:dyDescent="0.25">
      <c r="A210" s="3" t="s">
        <v>208</v>
      </c>
      <c r="B210" s="2" t="s">
        <v>209</v>
      </c>
      <c r="C210" s="1">
        <v>941101</v>
      </c>
      <c r="D210" s="1">
        <v>251808</v>
      </c>
    </row>
    <row r="211" spans="1:4" ht="0" hidden="1" customHeight="1" x14ac:dyDescent="0.25">
      <c r="A211" s="3" t="s">
        <v>210</v>
      </c>
      <c r="B211" s="2" t="s">
        <v>211</v>
      </c>
      <c r="C211" s="1">
        <v>6123168</v>
      </c>
      <c r="D211" s="1">
        <v>1832018</v>
      </c>
    </row>
    <row r="212" spans="1:4" ht="0" hidden="1" customHeight="1" x14ac:dyDescent="0.25">
      <c r="A212" s="3" t="s">
        <v>212</v>
      </c>
      <c r="B212" s="2" t="s">
        <v>213</v>
      </c>
      <c r="C212" s="1">
        <v>6123168</v>
      </c>
      <c r="D212" s="1">
        <v>1832018</v>
      </c>
    </row>
    <row r="213" spans="1:4" ht="0" hidden="1" customHeight="1" x14ac:dyDescent="0.25">
      <c r="A213" s="3" t="s">
        <v>214</v>
      </c>
      <c r="B213" s="2" t="s">
        <v>215</v>
      </c>
      <c r="C213" s="1">
        <v>4662157.5</v>
      </c>
      <c r="D213" s="1">
        <v>2151054.1800000002</v>
      </c>
    </row>
    <row r="214" spans="1:4" ht="0" hidden="1" customHeight="1" x14ac:dyDescent="0.25">
      <c r="A214" s="3" t="s">
        <v>216</v>
      </c>
      <c r="B214" s="2" t="s">
        <v>217</v>
      </c>
      <c r="C214" s="1">
        <v>4662157.5</v>
      </c>
      <c r="D214" s="1">
        <v>2151054.1800000002</v>
      </c>
    </row>
    <row r="215" spans="1:4" ht="0" hidden="1" customHeight="1" x14ac:dyDescent="0.25">
      <c r="A215" s="3" t="s">
        <v>218</v>
      </c>
      <c r="B215" s="2" t="s">
        <v>219</v>
      </c>
      <c r="C215" s="1">
        <v>2020202</v>
      </c>
      <c r="D215" s="1">
        <v>0</v>
      </c>
    </row>
    <row r="216" spans="1:4" ht="0" hidden="1" customHeight="1" x14ac:dyDescent="0.25">
      <c r="A216" s="3" t="s">
        <v>220</v>
      </c>
      <c r="B216" s="2" t="s">
        <v>221</v>
      </c>
      <c r="C216" s="1">
        <v>2020202</v>
      </c>
      <c r="D216" s="1">
        <v>0</v>
      </c>
    </row>
    <row r="217" spans="1:4" ht="0" hidden="1" customHeight="1" x14ac:dyDescent="0.25">
      <c r="A217" s="3" t="s">
        <v>222</v>
      </c>
      <c r="B217" s="2" t="s">
        <v>223</v>
      </c>
      <c r="C217" s="1">
        <v>26507920</v>
      </c>
      <c r="D217" s="1">
        <v>9311125.2599999998</v>
      </c>
    </row>
    <row r="218" spans="1:4" ht="0" hidden="1" customHeight="1" x14ac:dyDescent="0.25">
      <c r="A218" s="3" t="s">
        <v>224</v>
      </c>
      <c r="B218" s="2" t="s">
        <v>225</v>
      </c>
      <c r="C218" s="1">
        <v>26507920</v>
      </c>
      <c r="D218" s="1">
        <v>9311125.2599999998</v>
      </c>
    </row>
    <row r="219" spans="1:4" ht="0" hidden="1" customHeight="1" x14ac:dyDescent="0.25">
      <c r="A219" s="3" t="s">
        <v>226</v>
      </c>
      <c r="B219" s="2" t="s">
        <v>227</v>
      </c>
      <c r="C219" s="1">
        <v>294953754.55000001</v>
      </c>
      <c r="D219" s="1">
        <v>73911479.650000006</v>
      </c>
    </row>
    <row r="220" spans="1:4" ht="0" hidden="1" customHeight="1" x14ac:dyDescent="0.25">
      <c r="A220" s="3" t="s">
        <v>228</v>
      </c>
      <c r="B220" s="2" t="s">
        <v>229</v>
      </c>
      <c r="C220" s="1">
        <v>313000</v>
      </c>
      <c r="D220" s="1">
        <v>63664.959999999999</v>
      </c>
    </row>
    <row r="221" spans="1:4" ht="0" hidden="1" customHeight="1" x14ac:dyDescent="0.25">
      <c r="A221" s="3" t="s">
        <v>230</v>
      </c>
      <c r="B221" s="2" t="s">
        <v>231</v>
      </c>
      <c r="C221" s="1">
        <v>313000</v>
      </c>
      <c r="D221" s="1">
        <v>63664.959999999999</v>
      </c>
    </row>
    <row r="222" spans="1:4" ht="0" hidden="1" customHeight="1" x14ac:dyDescent="0.25">
      <c r="A222" s="3" t="s">
        <v>232</v>
      </c>
      <c r="B222" s="2" t="s">
        <v>233</v>
      </c>
      <c r="C222" s="1">
        <v>266214000</v>
      </c>
      <c r="D222" s="1">
        <v>68858218.409999996</v>
      </c>
    </row>
    <row r="223" spans="1:4" ht="0" hidden="1" customHeight="1" x14ac:dyDescent="0.25">
      <c r="A223" s="3" t="s">
        <v>234</v>
      </c>
      <c r="B223" s="2" t="s">
        <v>235</v>
      </c>
      <c r="C223" s="1">
        <v>266214000</v>
      </c>
      <c r="D223" s="1">
        <v>68858218.409999996</v>
      </c>
    </row>
    <row r="224" spans="1:4" ht="0" hidden="1" customHeight="1" x14ac:dyDescent="0.25">
      <c r="A224" s="3" t="s">
        <v>236</v>
      </c>
      <c r="B224" s="2" t="s">
        <v>237</v>
      </c>
      <c r="C224" s="1">
        <v>8479900</v>
      </c>
      <c r="D224" s="1">
        <v>1744021</v>
      </c>
    </row>
    <row r="225" spans="1:4" ht="0" hidden="1" customHeight="1" x14ac:dyDescent="0.25">
      <c r="A225" s="3" t="s">
        <v>238</v>
      </c>
      <c r="B225" s="2" t="s">
        <v>239</v>
      </c>
      <c r="C225" s="1">
        <v>8479900</v>
      </c>
      <c r="D225" s="1">
        <v>1744021</v>
      </c>
    </row>
    <row r="226" spans="1:4" ht="0" hidden="1" customHeight="1" x14ac:dyDescent="0.25">
      <c r="A226" s="3" t="s">
        <v>240</v>
      </c>
      <c r="B226" s="2" t="s">
        <v>241</v>
      </c>
      <c r="C226" s="1">
        <v>16025454.550000001</v>
      </c>
      <c r="D226" s="1">
        <v>1863087.03</v>
      </c>
    </row>
    <row r="227" spans="1:4" ht="0" hidden="1" customHeight="1" x14ac:dyDescent="0.25">
      <c r="A227" s="3" t="s">
        <v>242</v>
      </c>
      <c r="B227" s="2" t="s">
        <v>243</v>
      </c>
      <c r="C227" s="1">
        <v>16025454.550000001</v>
      </c>
      <c r="D227" s="1">
        <v>1863087.03</v>
      </c>
    </row>
    <row r="228" spans="1:4" ht="0" hidden="1" customHeight="1" x14ac:dyDescent="0.25">
      <c r="A228" s="3" t="s">
        <v>244</v>
      </c>
      <c r="B228" s="2" t="s">
        <v>245</v>
      </c>
      <c r="C228" s="1">
        <v>1592100</v>
      </c>
      <c r="D228" s="1">
        <v>358193.34</v>
      </c>
    </row>
    <row r="229" spans="1:4" ht="0" hidden="1" customHeight="1" x14ac:dyDescent="0.25">
      <c r="A229" s="3" t="s">
        <v>246</v>
      </c>
      <c r="B229" s="2" t="s">
        <v>247</v>
      </c>
      <c r="C229" s="1">
        <v>1592100</v>
      </c>
      <c r="D229" s="1">
        <v>358193.34</v>
      </c>
    </row>
    <row r="230" spans="1:4" ht="0" hidden="1" customHeight="1" x14ac:dyDescent="0.25">
      <c r="A230" s="3" t="s">
        <v>248</v>
      </c>
      <c r="B230" s="2" t="s">
        <v>249</v>
      </c>
      <c r="C230" s="1">
        <v>11500</v>
      </c>
      <c r="D230" s="1">
        <v>0</v>
      </c>
    </row>
    <row r="231" spans="1:4" ht="0" hidden="1" customHeight="1" x14ac:dyDescent="0.25">
      <c r="A231" s="3" t="s">
        <v>250</v>
      </c>
      <c r="B231" s="2" t="s">
        <v>251</v>
      </c>
      <c r="C231" s="1">
        <v>11500</v>
      </c>
      <c r="D231" s="1">
        <v>0</v>
      </c>
    </row>
    <row r="232" spans="1:4" ht="0" hidden="1" customHeight="1" x14ac:dyDescent="0.25">
      <c r="A232" s="3" t="s">
        <v>252</v>
      </c>
      <c r="B232" s="2" t="s">
        <v>253</v>
      </c>
      <c r="C232" s="1">
        <v>2317800</v>
      </c>
      <c r="D232" s="1">
        <v>1024294.91</v>
      </c>
    </row>
    <row r="233" spans="1:4" ht="0" hidden="1" customHeight="1" x14ac:dyDescent="0.25">
      <c r="A233" s="3" t="s">
        <v>254</v>
      </c>
      <c r="B233" s="2" t="s">
        <v>255</v>
      </c>
      <c r="C233" s="1">
        <v>2317800</v>
      </c>
      <c r="D233" s="1">
        <v>1024294.91</v>
      </c>
    </row>
    <row r="234" spans="1:4" ht="0" hidden="1" customHeight="1" x14ac:dyDescent="0.25">
      <c r="A234" s="3" t="s">
        <v>256</v>
      </c>
      <c r="B234" s="2" t="s">
        <v>257</v>
      </c>
      <c r="C234" s="1">
        <v>24103068</v>
      </c>
      <c r="D234" s="1">
        <v>5296388</v>
      </c>
    </row>
    <row r="235" spans="1:4" ht="0" hidden="1" customHeight="1" x14ac:dyDescent="0.25">
      <c r="A235" s="3" t="s">
        <v>258</v>
      </c>
      <c r="B235" s="2" t="s">
        <v>259</v>
      </c>
      <c r="C235" s="1">
        <v>2172000</v>
      </c>
      <c r="D235" s="1">
        <v>0</v>
      </c>
    </row>
    <row r="236" spans="1:4" ht="0" hidden="1" customHeight="1" x14ac:dyDescent="0.25">
      <c r="A236" s="3" t="s">
        <v>260</v>
      </c>
      <c r="B236" s="2" t="s">
        <v>261</v>
      </c>
      <c r="C236" s="1">
        <v>2172000</v>
      </c>
      <c r="D236" s="1">
        <v>0</v>
      </c>
    </row>
    <row r="237" spans="1:4" ht="0" hidden="1" customHeight="1" x14ac:dyDescent="0.25">
      <c r="A237" s="3" t="s">
        <v>262</v>
      </c>
      <c r="B237" s="2" t="s">
        <v>263</v>
      </c>
      <c r="C237" s="1">
        <v>445284</v>
      </c>
      <c r="D237" s="1">
        <v>111321</v>
      </c>
    </row>
    <row r="238" spans="1:4" ht="0" hidden="1" customHeight="1" x14ac:dyDescent="0.25">
      <c r="A238" s="3" t="s">
        <v>264</v>
      </c>
      <c r="B238" s="2" t="s">
        <v>265</v>
      </c>
      <c r="C238" s="1">
        <v>445284</v>
      </c>
      <c r="D238" s="1">
        <v>111321</v>
      </c>
    </row>
    <row r="239" spans="1:4" ht="0" hidden="1" customHeight="1" x14ac:dyDescent="0.25">
      <c r="A239" s="3" t="s">
        <v>266</v>
      </c>
      <c r="B239" s="2" t="s">
        <v>267</v>
      </c>
      <c r="C239" s="1">
        <v>18998784</v>
      </c>
      <c r="D239" s="1">
        <v>4739801</v>
      </c>
    </row>
    <row r="240" spans="1:4" ht="0" hidden="1" customHeight="1" x14ac:dyDescent="0.25">
      <c r="A240" s="3" t="s">
        <v>268</v>
      </c>
      <c r="B240" s="2" t="s">
        <v>269</v>
      </c>
      <c r="C240" s="1">
        <v>18998784</v>
      </c>
      <c r="D240" s="1">
        <v>4739801</v>
      </c>
    </row>
    <row r="241" spans="1:4" ht="0" hidden="1" customHeight="1" x14ac:dyDescent="0.25">
      <c r="A241" s="3" t="s">
        <v>270</v>
      </c>
      <c r="B241" s="2" t="s">
        <v>271</v>
      </c>
      <c r="C241" s="1">
        <v>2487000</v>
      </c>
      <c r="D241" s="1">
        <v>445266</v>
      </c>
    </row>
    <row r="242" spans="1:4" ht="0" hidden="1" customHeight="1" x14ac:dyDescent="0.25">
      <c r="A242" s="3" t="s">
        <v>272</v>
      </c>
      <c r="B242" s="2" t="s">
        <v>273</v>
      </c>
      <c r="C242" s="1">
        <v>2487000</v>
      </c>
      <c r="D242" s="1">
        <v>445266</v>
      </c>
    </row>
  </sheetData>
  <autoFilter ref="A8:D242">
    <filterColumn colId="1">
      <filters>
        <filter val="000 10000000000000000"/>
        <filter val="000 10100000000000000"/>
        <filter val="000 10102000010000110"/>
        <filter val="000 10102010010000110"/>
        <filter val="000 10102020010000110"/>
        <filter val="000 10102030010000110"/>
        <filter val="000 10102080010000110"/>
        <filter val="000 10102210010000110"/>
        <filter val="000 10300000000000000"/>
        <filter val="000 10302000010000110"/>
        <filter val="000 10302230010000110"/>
        <filter val="000 10302240010000110"/>
        <filter val="000 10302250010000110"/>
        <filter val="000 10302260010000110"/>
        <filter val="000 10500000000000000"/>
        <filter val="000 10501000000000110"/>
        <filter val="000 10501010010000110"/>
        <filter val="000 10501011010000110"/>
        <filter val="000 10501020010000110"/>
        <filter val="000 10501021010000110"/>
        <filter val="000 10502000020000110"/>
        <filter val="000 10502010020000110"/>
        <filter val="000 10503000010000110"/>
        <filter val="000 10503010010000110"/>
        <filter val="000 10504000020000110"/>
        <filter val="000 10504020020000110"/>
        <filter val="000 10600000000000000"/>
        <filter val="000 10602000020000110"/>
        <filter val="000 10602010020000110"/>
        <filter val="000 10800000000000000"/>
        <filter val="000 10803000010000110"/>
        <filter val="000 10803010010000110"/>
        <filter val="000 11100000000000000"/>
        <filter val="000 11105000000000120"/>
        <filter val="000 11105010000000120"/>
        <filter val="000 11105030000000120"/>
        <filter val="000 11200000000000000"/>
        <filter val="000 11201000010000120"/>
        <filter val="000 11201010010000120"/>
        <filter val="000 11201040010000120"/>
        <filter val="000 11201041010000120"/>
        <filter val="000 11400000000000000"/>
        <filter val="000 11406000000000430"/>
        <filter val="000 11406010000000430"/>
        <filter val="000 11600000000000000"/>
        <filter val="000 11601000010000140"/>
        <filter val="000 11601050010000140"/>
        <filter val="000 11601060010000140"/>
        <filter val="000 11601070010000140"/>
        <filter val="000 11601140010000140"/>
        <filter val="000 11601150010000140"/>
        <filter val="000 11601170010000140"/>
        <filter val="000 11601190010000140"/>
        <filter val="000 11601200010000140"/>
        <filter val="000 11607000000000140"/>
        <filter val="000 11607090000000140"/>
        <filter val="000 11610000000000140"/>
        <filter val="000 11610120000000140"/>
        <filter val="000 11610123010000140"/>
        <filter val="000 20000000000000000"/>
        <filter val="000 20200000000000000"/>
        <filter val="000 20210000000000150"/>
        <filter val="000 20215001000000150"/>
        <filter val="000 20215002000000150"/>
        <filter val="000 20220000000000150"/>
        <filter val="000 20225179000000150"/>
        <filter val="000 20225304000000150"/>
        <filter val="000 20225497000000150"/>
        <filter val="000 20225555000000150"/>
        <filter val="000 20229999000000150"/>
        <filter val="000 20230000000000150"/>
        <filter val="000 20230022000000150"/>
        <filter val="000 20230024000000150"/>
        <filter val="000 20230027000000150"/>
        <filter val="000 20235084000000150"/>
        <filter val="000 20235118000000150"/>
        <filter val="000 20235120000000150"/>
        <filter val="000 20235250000000150"/>
        <filter val="000 20240000000000150"/>
        <filter val="000 20240014000000150"/>
        <filter val="000 20245050000000150"/>
        <filter val="000 20245303000000150"/>
        <filter val="000 20249999000000150"/>
        <filter val="Х"/>
      </filters>
    </filterColumn>
  </autoFilter>
  <mergeCells count="2">
    <mergeCell ref="A3:D3"/>
    <mergeCell ref="A4:D4"/>
  </mergeCells>
  <pageMargins left="0.7" right="0.7" top="0.75" bottom="0.75" header="0.3" footer="0.3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E1352"/>
  <sheetViews>
    <sheetView workbookViewId="0">
      <selection activeCell="A41" sqref="A41"/>
    </sheetView>
  </sheetViews>
  <sheetFormatPr defaultRowHeight="15" x14ac:dyDescent="0.25"/>
  <cols>
    <col min="1" max="1" width="71.42578125" customWidth="1"/>
    <col min="2" max="2" width="23" customWidth="1"/>
    <col min="3" max="4" width="13.5703125" customWidth="1"/>
    <col min="5" max="5" width="11.28515625" style="21" customWidth="1"/>
  </cols>
  <sheetData>
    <row r="1" spans="1:5" x14ac:dyDescent="0.25">
      <c r="E1" s="21" t="s">
        <v>1171</v>
      </c>
    </row>
    <row r="3" spans="1:5" x14ac:dyDescent="0.25">
      <c r="A3" s="202" t="s">
        <v>1172</v>
      </c>
      <c r="B3" s="202"/>
      <c r="C3" s="202"/>
      <c r="D3" s="202"/>
      <c r="E3" s="202"/>
    </row>
    <row r="4" spans="1:5" x14ac:dyDescent="0.25">
      <c r="A4" s="202" t="s">
        <v>1173</v>
      </c>
      <c r="B4" s="202"/>
      <c r="C4" s="202"/>
      <c r="D4" s="202"/>
      <c r="E4" s="202"/>
    </row>
    <row r="5" spans="1:5" x14ac:dyDescent="0.25">
      <c r="A5" s="202" t="s">
        <v>1174</v>
      </c>
      <c r="B5" s="202"/>
      <c r="C5" s="202"/>
      <c r="D5" s="202"/>
      <c r="E5" s="202"/>
    </row>
    <row r="6" spans="1:5" x14ac:dyDescent="0.25">
      <c r="A6" s="201"/>
      <c r="B6" s="201"/>
      <c r="C6" s="201"/>
      <c r="D6" s="201"/>
    </row>
    <row r="7" spans="1:5" ht="33.75" x14ac:dyDescent="0.25">
      <c r="A7" s="5" t="s">
        <v>0</v>
      </c>
      <c r="B7" s="5" t="s">
        <v>1</v>
      </c>
      <c r="C7" s="5" t="s">
        <v>2</v>
      </c>
      <c r="D7" s="5" t="s">
        <v>1165</v>
      </c>
      <c r="E7" s="11" t="s">
        <v>1166</v>
      </c>
    </row>
    <row r="8" spans="1:5" x14ac:dyDescent="0.25">
      <c r="A8" s="5" t="s">
        <v>3</v>
      </c>
      <c r="B8" s="5">
        <v>3</v>
      </c>
      <c r="C8" s="5" t="s">
        <v>4</v>
      </c>
      <c r="D8" s="5" t="s">
        <v>5</v>
      </c>
      <c r="E8" s="10"/>
    </row>
    <row r="9" spans="1:5" ht="39" customHeight="1" x14ac:dyDescent="0.25">
      <c r="A9" s="16" t="s">
        <v>274</v>
      </c>
      <c r="B9" s="17" t="s">
        <v>7</v>
      </c>
      <c r="C9" s="18">
        <v>540742371.04999995</v>
      </c>
      <c r="D9" s="18">
        <v>139724763.75999999</v>
      </c>
      <c r="E9" s="19">
        <f>D9/C9*100</f>
        <v>25.839433201560652</v>
      </c>
    </row>
    <row r="10" spans="1:5" ht="22.5" x14ac:dyDescent="0.25">
      <c r="A10" s="7" t="s">
        <v>275</v>
      </c>
      <c r="B10" s="8" t="s">
        <v>276</v>
      </c>
      <c r="C10" s="14">
        <v>54198214</v>
      </c>
      <c r="D10" s="14">
        <v>15193257.35</v>
      </c>
      <c r="E10" s="15">
        <f t="shared" ref="E10:E15" si="0">D10/C10*100</f>
        <v>28.032763865613724</v>
      </c>
    </row>
    <row r="11" spans="1:5" ht="22.5" x14ac:dyDescent="0.25">
      <c r="A11" s="3" t="s">
        <v>277</v>
      </c>
      <c r="B11" s="2" t="s">
        <v>278</v>
      </c>
      <c r="C11" s="12">
        <v>1507229</v>
      </c>
      <c r="D11" s="12">
        <v>354335.12</v>
      </c>
      <c r="E11" s="13">
        <f t="shared" si="0"/>
        <v>23.509043416760161</v>
      </c>
    </row>
    <row r="12" spans="1:5" ht="23.25" customHeight="1" x14ac:dyDescent="0.25">
      <c r="A12" s="3" t="s">
        <v>279</v>
      </c>
      <c r="B12" s="2" t="s">
        <v>280</v>
      </c>
      <c r="C12" s="12">
        <v>1507229</v>
      </c>
      <c r="D12" s="12">
        <v>354335.12</v>
      </c>
      <c r="E12" s="13">
        <f t="shared" si="0"/>
        <v>23.509043416760161</v>
      </c>
    </row>
    <row r="13" spans="1:5" ht="23.25" hidden="1" customHeight="1" x14ac:dyDescent="0.25">
      <c r="A13" s="3" t="s">
        <v>281</v>
      </c>
      <c r="B13" s="2" t="s">
        <v>282</v>
      </c>
      <c r="C13" s="12">
        <v>1507229</v>
      </c>
      <c r="D13" s="12">
        <v>354335.12</v>
      </c>
      <c r="E13" s="13">
        <f t="shared" si="0"/>
        <v>23.509043416760161</v>
      </c>
    </row>
    <row r="14" spans="1:5" ht="23.25" customHeight="1" x14ac:dyDescent="0.25">
      <c r="A14" s="3" t="s">
        <v>283</v>
      </c>
      <c r="B14" s="2" t="s">
        <v>284</v>
      </c>
      <c r="C14" s="12">
        <v>1507229</v>
      </c>
      <c r="D14" s="12">
        <v>354335.12</v>
      </c>
      <c r="E14" s="13">
        <f t="shared" si="0"/>
        <v>23.509043416760161</v>
      </c>
    </row>
    <row r="15" spans="1:5" ht="33.75" x14ac:dyDescent="0.25">
      <c r="A15" s="3" t="s">
        <v>285</v>
      </c>
      <c r="B15" s="2" t="s">
        <v>286</v>
      </c>
      <c r="C15" s="12">
        <v>1507229</v>
      </c>
      <c r="D15" s="12">
        <v>354335.12</v>
      </c>
      <c r="E15" s="13">
        <f t="shared" si="0"/>
        <v>23.509043416760161</v>
      </c>
    </row>
    <row r="16" spans="1:5" hidden="1" x14ac:dyDescent="0.25">
      <c r="A16" s="3" t="s">
        <v>287</v>
      </c>
      <c r="B16" s="2" t="s">
        <v>288</v>
      </c>
      <c r="C16" s="1">
        <v>1507229</v>
      </c>
      <c r="D16" s="1">
        <v>354335.12</v>
      </c>
      <c r="E16" s="9"/>
    </row>
    <row r="17" spans="1:5" ht="34.5" hidden="1" customHeight="1" x14ac:dyDescent="0.25">
      <c r="A17" s="3" t="s">
        <v>289</v>
      </c>
      <c r="B17" s="2" t="s">
        <v>290</v>
      </c>
      <c r="C17" s="1">
        <v>1116076</v>
      </c>
      <c r="D17" s="1">
        <v>230596.92</v>
      </c>
      <c r="E17" s="9"/>
    </row>
    <row r="18" spans="1:5" ht="22.5" hidden="1" x14ac:dyDescent="0.25">
      <c r="A18" s="3" t="s">
        <v>291</v>
      </c>
      <c r="B18" s="2" t="s">
        <v>292</v>
      </c>
      <c r="C18" s="1">
        <v>54098</v>
      </c>
      <c r="D18" s="1">
        <v>54098</v>
      </c>
      <c r="E18" s="9"/>
    </row>
    <row r="19" spans="1:5" ht="22.5" hidden="1" x14ac:dyDescent="0.25">
      <c r="A19" s="3" t="s">
        <v>293</v>
      </c>
      <c r="B19" s="2" t="s">
        <v>294</v>
      </c>
      <c r="C19" s="1">
        <v>337055</v>
      </c>
      <c r="D19" s="1">
        <v>69640.2</v>
      </c>
      <c r="E19" s="9"/>
    </row>
    <row r="20" spans="1:5" ht="23.25" customHeight="1" x14ac:dyDescent="0.25">
      <c r="A20" s="3" t="s">
        <v>295</v>
      </c>
      <c r="B20" s="2" t="s">
        <v>296</v>
      </c>
      <c r="C20" s="12">
        <v>4685600</v>
      </c>
      <c r="D20" s="12">
        <v>1121235.25</v>
      </c>
      <c r="E20" s="13">
        <f t="shared" ref="E20:E24" si="1">D20/C20*100</f>
        <v>23.929384710602697</v>
      </c>
    </row>
    <row r="21" spans="1:5" ht="23.25" customHeight="1" x14ac:dyDescent="0.25">
      <c r="A21" s="3" t="s">
        <v>297</v>
      </c>
      <c r="B21" s="2" t="s">
        <v>298</v>
      </c>
      <c r="C21" s="12">
        <v>4685600</v>
      </c>
      <c r="D21" s="12">
        <v>1121235.25</v>
      </c>
      <c r="E21" s="13">
        <f t="shared" si="1"/>
        <v>23.929384710602697</v>
      </c>
    </row>
    <row r="22" spans="1:5" ht="23.25" hidden="1" customHeight="1" x14ac:dyDescent="0.25">
      <c r="A22" s="3" t="s">
        <v>299</v>
      </c>
      <c r="B22" s="2" t="s">
        <v>300</v>
      </c>
      <c r="C22" s="12">
        <v>4685600</v>
      </c>
      <c r="D22" s="12">
        <v>1121235.25</v>
      </c>
      <c r="E22" s="13">
        <f t="shared" si="1"/>
        <v>23.929384710602697</v>
      </c>
    </row>
    <row r="23" spans="1:5" x14ac:dyDescent="0.25">
      <c r="A23" s="3" t="s">
        <v>301</v>
      </c>
      <c r="B23" s="2" t="s">
        <v>302</v>
      </c>
      <c r="C23" s="12">
        <v>2818201.7</v>
      </c>
      <c r="D23" s="12">
        <v>599492.25</v>
      </c>
      <c r="E23" s="13">
        <f t="shared" si="1"/>
        <v>21.272155573534711</v>
      </c>
    </row>
    <row r="24" spans="1:5" ht="33.75" x14ac:dyDescent="0.25">
      <c r="A24" s="3" t="s">
        <v>285</v>
      </c>
      <c r="B24" s="2" t="s">
        <v>303</v>
      </c>
      <c r="C24" s="12">
        <v>2818201.7</v>
      </c>
      <c r="D24" s="12">
        <v>599492.25</v>
      </c>
      <c r="E24" s="13">
        <f t="shared" si="1"/>
        <v>21.272155573534711</v>
      </c>
    </row>
    <row r="25" spans="1:5" hidden="1" x14ac:dyDescent="0.25">
      <c r="A25" s="3" t="s">
        <v>287</v>
      </c>
      <c r="B25" s="2" t="s">
        <v>304</v>
      </c>
      <c r="C25" s="1">
        <v>2818201.7</v>
      </c>
      <c r="D25" s="1">
        <v>599492.25</v>
      </c>
      <c r="E25" s="9"/>
    </row>
    <row r="26" spans="1:5" ht="34.5" hidden="1" customHeight="1" x14ac:dyDescent="0.25">
      <c r="A26" s="3" t="s">
        <v>289</v>
      </c>
      <c r="B26" s="2" t="s">
        <v>305</v>
      </c>
      <c r="C26" s="1">
        <v>2243647</v>
      </c>
      <c r="D26" s="1">
        <v>466901.25</v>
      </c>
      <c r="E26" s="9"/>
    </row>
    <row r="27" spans="1:5" ht="22.5" hidden="1" x14ac:dyDescent="0.25">
      <c r="A27" s="3" t="s">
        <v>293</v>
      </c>
      <c r="B27" s="2" t="s">
        <v>306</v>
      </c>
      <c r="C27" s="1">
        <v>574554.69999999995</v>
      </c>
      <c r="D27" s="1">
        <v>132591</v>
      </c>
      <c r="E27" s="9"/>
    </row>
    <row r="28" spans="1:5" x14ac:dyDescent="0.25">
      <c r="A28" s="3" t="s">
        <v>307</v>
      </c>
      <c r="B28" s="2" t="s">
        <v>308</v>
      </c>
      <c r="C28" s="12">
        <v>1488398.3</v>
      </c>
      <c r="D28" s="12">
        <v>463794</v>
      </c>
      <c r="E28" s="13">
        <f t="shared" ref="E28:E29" si="2">D28/C28*100</f>
        <v>31.160610704809322</v>
      </c>
    </row>
    <row r="29" spans="1:5" ht="35.25" customHeight="1" x14ac:dyDescent="0.25">
      <c r="A29" s="3" t="s">
        <v>285</v>
      </c>
      <c r="B29" s="2" t="s">
        <v>309</v>
      </c>
      <c r="C29" s="12">
        <v>1488398.3</v>
      </c>
      <c r="D29" s="12">
        <v>463794</v>
      </c>
      <c r="E29" s="13">
        <f t="shared" si="2"/>
        <v>31.160610704809322</v>
      </c>
    </row>
    <row r="30" spans="1:5" hidden="1" x14ac:dyDescent="0.25">
      <c r="A30" s="3" t="s">
        <v>310</v>
      </c>
      <c r="B30" s="2" t="s">
        <v>311</v>
      </c>
      <c r="C30" s="1">
        <v>310613.3</v>
      </c>
      <c r="D30" s="1">
        <v>171614</v>
      </c>
      <c r="E30" s="9"/>
    </row>
    <row r="31" spans="1:5" ht="34.5" hidden="1" customHeight="1" x14ac:dyDescent="0.25">
      <c r="A31" s="3" t="s">
        <v>312</v>
      </c>
      <c r="B31" s="2" t="s">
        <v>313</v>
      </c>
      <c r="C31" s="1">
        <v>237288.95999999999</v>
      </c>
      <c r="D31" s="1">
        <v>142287</v>
      </c>
      <c r="E31" s="9"/>
    </row>
    <row r="32" spans="1:5" ht="22.5" hidden="1" x14ac:dyDescent="0.25">
      <c r="A32" s="3" t="s">
        <v>314</v>
      </c>
      <c r="B32" s="2" t="s">
        <v>315</v>
      </c>
      <c r="C32" s="1">
        <v>73324.34</v>
      </c>
      <c r="D32" s="1">
        <v>29327</v>
      </c>
      <c r="E32" s="9"/>
    </row>
    <row r="33" spans="1:5" hidden="1" x14ac:dyDescent="0.25">
      <c r="A33" s="3" t="s">
        <v>287</v>
      </c>
      <c r="B33" s="2" t="s">
        <v>316</v>
      </c>
      <c r="C33" s="1">
        <v>1177785</v>
      </c>
      <c r="D33" s="1">
        <v>292180</v>
      </c>
      <c r="E33" s="9"/>
    </row>
    <row r="34" spans="1:5" ht="23.25" hidden="1" customHeight="1" x14ac:dyDescent="0.25">
      <c r="A34" s="3" t="s">
        <v>289</v>
      </c>
      <c r="B34" s="2" t="s">
        <v>317</v>
      </c>
      <c r="C34" s="1">
        <v>939159</v>
      </c>
      <c r="D34" s="1">
        <v>226729</v>
      </c>
      <c r="E34" s="9"/>
    </row>
    <row r="35" spans="1:5" ht="22.5" hidden="1" x14ac:dyDescent="0.25">
      <c r="A35" s="3" t="s">
        <v>293</v>
      </c>
      <c r="B35" s="2" t="s">
        <v>318</v>
      </c>
      <c r="C35" s="1">
        <v>238626</v>
      </c>
      <c r="D35" s="1">
        <v>65451</v>
      </c>
      <c r="E35" s="9"/>
    </row>
    <row r="36" spans="1:5" x14ac:dyDescent="0.25">
      <c r="A36" s="3" t="s">
        <v>319</v>
      </c>
      <c r="B36" s="2" t="s">
        <v>320</v>
      </c>
      <c r="C36" s="12">
        <v>379000</v>
      </c>
      <c r="D36" s="12">
        <v>57949</v>
      </c>
      <c r="E36" s="13">
        <f t="shared" ref="E36:E37" si="3">D36/C36*100</f>
        <v>15.289973614775725</v>
      </c>
    </row>
    <row r="37" spans="1:5" ht="23.25" customHeight="1" x14ac:dyDescent="0.25">
      <c r="A37" s="3" t="s">
        <v>321</v>
      </c>
      <c r="B37" s="2" t="s">
        <v>322</v>
      </c>
      <c r="C37" s="12">
        <v>379000</v>
      </c>
      <c r="D37" s="12">
        <v>57949</v>
      </c>
      <c r="E37" s="13">
        <f t="shared" si="3"/>
        <v>15.289973614775725</v>
      </c>
    </row>
    <row r="38" spans="1:5" ht="22.5" hidden="1" x14ac:dyDescent="0.25">
      <c r="A38" s="3" t="s">
        <v>323</v>
      </c>
      <c r="B38" s="2" t="s">
        <v>324</v>
      </c>
      <c r="C38" s="1">
        <v>379000</v>
      </c>
      <c r="D38" s="1">
        <v>57949</v>
      </c>
      <c r="E38" s="9"/>
    </row>
    <row r="39" spans="1:5" hidden="1" x14ac:dyDescent="0.25">
      <c r="A39" s="3" t="s">
        <v>325</v>
      </c>
      <c r="B39" s="2" t="s">
        <v>326</v>
      </c>
      <c r="C39" s="1">
        <v>61632</v>
      </c>
      <c r="D39" s="1">
        <v>28999</v>
      </c>
      <c r="E39" s="9"/>
    </row>
    <row r="40" spans="1:5" ht="23.25" hidden="1" customHeight="1" x14ac:dyDescent="0.25">
      <c r="A40" s="3" t="s">
        <v>327</v>
      </c>
      <c r="B40" s="2" t="s">
        <v>328</v>
      </c>
      <c r="C40" s="1">
        <v>317368</v>
      </c>
      <c r="D40" s="1">
        <v>28950</v>
      </c>
      <c r="E40" s="9"/>
    </row>
    <row r="41" spans="1:5" ht="33.75" x14ac:dyDescent="0.25">
      <c r="A41" s="3" t="s">
        <v>329</v>
      </c>
      <c r="B41" s="2" t="s">
        <v>330</v>
      </c>
      <c r="C41" s="12">
        <v>23650385</v>
      </c>
      <c r="D41" s="12">
        <v>6362561.6799999997</v>
      </c>
      <c r="E41" s="13">
        <f t="shared" ref="E41:E45" si="4">D41/C41*100</f>
        <v>26.902571268924376</v>
      </c>
    </row>
    <row r="42" spans="1:5" ht="22.5" x14ac:dyDescent="0.25">
      <c r="A42" s="3" t="s">
        <v>279</v>
      </c>
      <c r="B42" s="2" t="s">
        <v>331</v>
      </c>
      <c r="C42" s="12">
        <v>23650385</v>
      </c>
      <c r="D42" s="12">
        <v>6362561.6799999997</v>
      </c>
      <c r="E42" s="13">
        <f t="shared" si="4"/>
        <v>26.902571268924376</v>
      </c>
    </row>
    <row r="43" spans="1:5" ht="23.25" hidden="1" customHeight="1" x14ac:dyDescent="0.25">
      <c r="A43" s="3" t="s">
        <v>281</v>
      </c>
      <c r="B43" s="2" t="s">
        <v>332</v>
      </c>
      <c r="C43" s="12">
        <v>23650385</v>
      </c>
      <c r="D43" s="12">
        <v>6362561.6799999997</v>
      </c>
      <c r="E43" s="13">
        <f t="shared" si="4"/>
        <v>26.902571268924376</v>
      </c>
    </row>
    <row r="44" spans="1:5" ht="23.25" customHeight="1" x14ac:dyDescent="0.25">
      <c r="A44" s="3" t="s">
        <v>333</v>
      </c>
      <c r="B44" s="2" t="s">
        <v>334</v>
      </c>
      <c r="C44" s="12">
        <v>18925843</v>
      </c>
      <c r="D44" s="12">
        <v>5122961.34</v>
      </c>
      <c r="E44" s="13">
        <f t="shared" si="4"/>
        <v>27.068603179261284</v>
      </c>
    </row>
    <row r="45" spans="1:5" ht="33.75" x14ac:dyDescent="0.25">
      <c r="A45" s="3" t="s">
        <v>285</v>
      </c>
      <c r="B45" s="2" t="s">
        <v>335</v>
      </c>
      <c r="C45" s="12">
        <v>18925843</v>
      </c>
      <c r="D45" s="12">
        <v>5122961.34</v>
      </c>
      <c r="E45" s="13">
        <f t="shared" si="4"/>
        <v>27.068603179261284</v>
      </c>
    </row>
    <row r="46" spans="1:5" ht="23.25" hidden="1" customHeight="1" x14ac:dyDescent="0.25">
      <c r="A46" s="3" t="s">
        <v>287</v>
      </c>
      <c r="B46" s="2" t="s">
        <v>336</v>
      </c>
      <c r="C46" s="1">
        <v>18925843</v>
      </c>
      <c r="D46" s="1">
        <v>5122961.34</v>
      </c>
      <c r="E46" s="9"/>
    </row>
    <row r="47" spans="1:5" ht="34.5" hidden="1" customHeight="1" x14ac:dyDescent="0.25">
      <c r="A47" s="3" t="s">
        <v>289</v>
      </c>
      <c r="B47" s="2" t="s">
        <v>337</v>
      </c>
      <c r="C47" s="1">
        <v>14535978</v>
      </c>
      <c r="D47" s="1">
        <v>3949762.94</v>
      </c>
      <c r="E47" s="9"/>
    </row>
    <row r="48" spans="1:5" ht="22.5" hidden="1" x14ac:dyDescent="0.25">
      <c r="A48" s="3" t="s">
        <v>293</v>
      </c>
      <c r="B48" s="2" t="s">
        <v>338</v>
      </c>
      <c r="C48" s="1">
        <v>4389865</v>
      </c>
      <c r="D48" s="1">
        <v>1173198.3999999999</v>
      </c>
      <c r="E48" s="9"/>
    </row>
    <row r="49" spans="1:5" ht="22.5" x14ac:dyDescent="0.25">
      <c r="A49" s="3" t="s">
        <v>339</v>
      </c>
      <c r="B49" s="2" t="s">
        <v>340</v>
      </c>
      <c r="C49" s="12">
        <v>4724542</v>
      </c>
      <c r="D49" s="12">
        <v>1239600.3400000001</v>
      </c>
      <c r="E49" s="13">
        <f t="shared" ref="E49:E50" si="5">D49/C49*100</f>
        <v>26.237471060686939</v>
      </c>
    </row>
    <row r="50" spans="1:5" ht="23.25" customHeight="1" x14ac:dyDescent="0.25">
      <c r="A50" s="3" t="s">
        <v>321</v>
      </c>
      <c r="B50" s="2" t="s">
        <v>341</v>
      </c>
      <c r="C50" s="12">
        <v>4386162</v>
      </c>
      <c r="D50" s="12">
        <v>956220.34</v>
      </c>
      <c r="E50" s="13">
        <f t="shared" si="5"/>
        <v>21.800844109269104</v>
      </c>
    </row>
    <row r="51" spans="1:5" ht="23.25" hidden="1" customHeight="1" x14ac:dyDescent="0.25">
      <c r="A51" s="3" t="s">
        <v>323</v>
      </c>
      <c r="B51" s="2" t="s">
        <v>342</v>
      </c>
      <c r="C51" s="1">
        <v>4386162</v>
      </c>
      <c r="D51" s="1">
        <v>956220.34</v>
      </c>
      <c r="E51" s="9"/>
    </row>
    <row r="52" spans="1:5" hidden="1" x14ac:dyDescent="0.25">
      <c r="A52" s="3" t="s">
        <v>325</v>
      </c>
      <c r="B52" s="2" t="s">
        <v>343</v>
      </c>
      <c r="C52" s="1">
        <v>600560</v>
      </c>
      <c r="D52" s="1">
        <v>104148</v>
      </c>
      <c r="E52" s="9"/>
    </row>
    <row r="53" spans="1:5" ht="23.25" hidden="1" customHeight="1" x14ac:dyDescent="0.25">
      <c r="A53" s="3" t="s">
        <v>327</v>
      </c>
      <c r="B53" s="2" t="s">
        <v>344</v>
      </c>
      <c r="C53" s="1">
        <v>666987.31000000006</v>
      </c>
      <c r="D53" s="1">
        <v>120000</v>
      </c>
      <c r="E53" s="9"/>
    </row>
    <row r="54" spans="1:5" hidden="1" x14ac:dyDescent="0.25">
      <c r="A54" s="3" t="s">
        <v>345</v>
      </c>
      <c r="B54" s="2" t="s">
        <v>346</v>
      </c>
      <c r="C54" s="1">
        <v>3118614.69</v>
      </c>
      <c r="D54" s="1">
        <v>732072.34</v>
      </c>
      <c r="E54" s="9"/>
    </row>
    <row r="55" spans="1:5" x14ac:dyDescent="0.25">
      <c r="A55" s="3" t="s">
        <v>347</v>
      </c>
      <c r="B55" s="2" t="s">
        <v>348</v>
      </c>
      <c r="C55" s="12">
        <v>338380</v>
      </c>
      <c r="D55" s="12">
        <v>283380</v>
      </c>
      <c r="E55" s="13">
        <f>D55/C55*100</f>
        <v>83.74608428394113</v>
      </c>
    </row>
    <row r="56" spans="1:5" hidden="1" x14ac:dyDescent="0.25">
      <c r="A56" s="3" t="s">
        <v>349</v>
      </c>
      <c r="B56" s="2" t="s">
        <v>350</v>
      </c>
      <c r="C56" s="1">
        <v>338380</v>
      </c>
      <c r="D56" s="1">
        <v>283380</v>
      </c>
      <c r="E56" s="9"/>
    </row>
    <row r="57" spans="1:5" hidden="1" x14ac:dyDescent="0.25">
      <c r="A57" s="3" t="s">
        <v>351</v>
      </c>
      <c r="B57" s="2" t="s">
        <v>352</v>
      </c>
      <c r="C57" s="1">
        <v>263380</v>
      </c>
      <c r="D57" s="1">
        <v>263380</v>
      </c>
      <c r="E57" s="9"/>
    </row>
    <row r="58" spans="1:5" hidden="1" x14ac:dyDescent="0.25">
      <c r="A58" s="3" t="s">
        <v>353</v>
      </c>
      <c r="B58" s="2" t="s">
        <v>354</v>
      </c>
      <c r="C58" s="1">
        <v>45000</v>
      </c>
      <c r="D58" s="1">
        <v>20000</v>
      </c>
      <c r="E58" s="9"/>
    </row>
    <row r="59" spans="1:5" hidden="1" x14ac:dyDescent="0.25">
      <c r="A59" s="3" t="s">
        <v>355</v>
      </c>
      <c r="B59" s="2" t="s">
        <v>356</v>
      </c>
      <c r="C59" s="1">
        <v>30000</v>
      </c>
      <c r="D59" s="1">
        <v>0</v>
      </c>
      <c r="E59" s="9"/>
    </row>
    <row r="60" spans="1:5" x14ac:dyDescent="0.25">
      <c r="A60" s="3" t="s">
        <v>357</v>
      </c>
      <c r="B60" s="2" t="s">
        <v>358</v>
      </c>
      <c r="C60" s="12">
        <v>11500</v>
      </c>
      <c r="D60" s="12">
        <v>0</v>
      </c>
      <c r="E60" s="13">
        <f t="shared" ref="E60:E63" si="6">D60/C60*100</f>
        <v>0</v>
      </c>
    </row>
    <row r="61" spans="1:5" x14ac:dyDescent="0.25">
      <c r="A61" s="3" t="s">
        <v>359</v>
      </c>
      <c r="B61" s="2" t="s">
        <v>360</v>
      </c>
      <c r="C61" s="12">
        <v>11500</v>
      </c>
      <c r="D61" s="12">
        <v>0</v>
      </c>
      <c r="E61" s="13">
        <f t="shared" si="6"/>
        <v>0</v>
      </c>
    </row>
    <row r="62" spans="1:5" ht="22.5" x14ac:dyDescent="0.25">
      <c r="A62" s="3" t="s">
        <v>361</v>
      </c>
      <c r="B62" s="2" t="s">
        <v>362</v>
      </c>
      <c r="C62" s="12">
        <v>11500</v>
      </c>
      <c r="D62" s="12">
        <v>0</v>
      </c>
      <c r="E62" s="13">
        <f t="shared" si="6"/>
        <v>0</v>
      </c>
    </row>
    <row r="63" spans="1:5" x14ac:dyDescent="0.25">
      <c r="A63" s="3" t="s">
        <v>321</v>
      </c>
      <c r="B63" s="2" t="s">
        <v>363</v>
      </c>
      <c r="C63" s="12">
        <v>11500</v>
      </c>
      <c r="D63" s="12">
        <v>0</v>
      </c>
      <c r="E63" s="13">
        <f t="shared" si="6"/>
        <v>0</v>
      </c>
    </row>
    <row r="64" spans="1:5" ht="23.25" hidden="1" customHeight="1" x14ac:dyDescent="0.25">
      <c r="A64" s="3" t="s">
        <v>323</v>
      </c>
      <c r="B64" s="2" t="s">
        <v>364</v>
      </c>
      <c r="C64" s="1">
        <v>11500</v>
      </c>
      <c r="D64" s="1">
        <v>0</v>
      </c>
      <c r="E64" s="9"/>
    </row>
    <row r="65" spans="1:5" hidden="1" x14ac:dyDescent="0.25">
      <c r="A65" s="3" t="s">
        <v>327</v>
      </c>
      <c r="B65" s="2" t="s">
        <v>365</v>
      </c>
      <c r="C65" s="1">
        <v>11500</v>
      </c>
      <c r="D65" s="1">
        <v>0</v>
      </c>
      <c r="E65" s="9"/>
    </row>
    <row r="66" spans="1:5" ht="23.25" customHeight="1" x14ac:dyDescent="0.25">
      <c r="A66" s="3" t="s">
        <v>366</v>
      </c>
      <c r="B66" s="2" t="s">
        <v>367</v>
      </c>
      <c r="C66" s="12">
        <v>8317500</v>
      </c>
      <c r="D66" s="12">
        <v>3224395.8</v>
      </c>
      <c r="E66" s="13">
        <f>D66/C66*100</f>
        <v>38.76640577096483</v>
      </c>
    </row>
    <row r="67" spans="1:5" ht="22.5" hidden="1" x14ac:dyDescent="0.25">
      <c r="A67" s="3" t="s">
        <v>368</v>
      </c>
      <c r="B67" s="2" t="s">
        <v>369</v>
      </c>
      <c r="C67" s="1">
        <v>5996800</v>
      </c>
      <c r="D67" s="1">
        <v>2585881.9500000002</v>
      </c>
      <c r="E67" s="9"/>
    </row>
    <row r="68" spans="1:5" ht="23.25" hidden="1" customHeight="1" x14ac:dyDescent="0.25">
      <c r="A68" s="3" t="s">
        <v>299</v>
      </c>
      <c r="B68" s="2" t="s">
        <v>370</v>
      </c>
      <c r="C68" s="12">
        <v>5996800</v>
      </c>
      <c r="D68" s="12">
        <v>2585881.9500000002</v>
      </c>
      <c r="E68" s="13">
        <f t="shared" ref="E68:E70" si="7">D68/C68*100</f>
        <v>43.12103038287087</v>
      </c>
    </row>
    <row r="69" spans="1:5" ht="23.25" customHeight="1" x14ac:dyDescent="0.25">
      <c r="A69" s="3" t="s">
        <v>371</v>
      </c>
      <c r="B69" s="2" t="s">
        <v>372</v>
      </c>
      <c r="C69" s="12">
        <v>4867800</v>
      </c>
      <c r="D69" s="12">
        <v>2351562.9500000002</v>
      </c>
      <c r="E69" s="13">
        <f t="shared" si="7"/>
        <v>48.308536710629035</v>
      </c>
    </row>
    <row r="70" spans="1:5" ht="33.75" x14ac:dyDescent="0.25">
      <c r="A70" s="3" t="s">
        <v>285</v>
      </c>
      <c r="B70" s="2" t="s">
        <v>373</v>
      </c>
      <c r="C70" s="12">
        <v>4867800</v>
      </c>
      <c r="D70" s="12">
        <v>2351562.9500000002</v>
      </c>
      <c r="E70" s="13">
        <f t="shared" si="7"/>
        <v>48.308536710629035</v>
      </c>
    </row>
    <row r="71" spans="1:5" hidden="1" x14ac:dyDescent="0.25">
      <c r="A71" s="3" t="s">
        <v>310</v>
      </c>
      <c r="B71" s="2" t="s">
        <v>374</v>
      </c>
      <c r="C71" s="1">
        <v>582877</v>
      </c>
      <c r="D71" s="1">
        <v>173346.09</v>
      </c>
      <c r="E71" s="9"/>
    </row>
    <row r="72" spans="1:5" ht="34.5" hidden="1" customHeight="1" x14ac:dyDescent="0.25">
      <c r="A72" s="3" t="s">
        <v>312</v>
      </c>
      <c r="B72" s="2" t="s">
        <v>375</v>
      </c>
      <c r="C72" s="1">
        <v>447678</v>
      </c>
      <c r="D72" s="1">
        <v>133138.32</v>
      </c>
      <c r="E72" s="9"/>
    </row>
    <row r="73" spans="1:5" ht="22.5" hidden="1" x14ac:dyDescent="0.25">
      <c r="A73" s="3" t="s">
        <v>314</v>
      </c>
      <c r="B73" s="2" t="s">
        <v>376</v>
      </c>
      <c r="C73" s="1">
        <v>135199</v>
      </c>
      <c r="D73" s="1">
        <v>40207.769999999997</v>
      </c>
      <c r="E73" s="9"/>
    </row>
    <row r="74" spans="1:5" hidden="1" x14ac:dyDescent="0.25">
      <c r="A74" s="3" t="s">
        <v>287</v>
      </c>
      <c r="B74" s="2" t="s">
        <v>377</v>
      </c>
      <c r="C74" s="1">
        <v>4284923</v>
      </c>
      <c r="D74" s="1">
        <v>2178216.86</v>
      </c>
      <c r="E74" s="9"/>
    </row>
    <row r="75" spans="1:5" ht="23.25" hidden="1" customHeight="1" x14ac:dyDescent="0.25">
      <c r="A75" s="3" t="s">
        <v>289</v>
      </c>
      <c r="B75" s="2" t="s">
        <v>378</v>
      </c>
      <c r="C75" s="1">
        <v>3520734</v>
      </c>
      <c r="D75" s="1">
        <v>1672977.61</v>
      </c>
      <c r="E75" s="9"/>
    </row>
    <row r="76" spans="1:5" ht="22.5" hidden="1" x14ac:dyDescent="0.25">
      <c r="A76" s="3" t="s">
        <v>293</v>
      </c>
      <c r="B76" s="2" t="s">
        <v>379</v>
      </c>
      <c r="C76" s="1">
        <v>764189</v>
      </c>
      <c r="D76" s="1">
        <v>505239.25</v>
      </c>
      <c r="E76" s="9"/>
    </row>
    <row r="77" spans="1:5" x14ac:dyDescent="0.25">
      <c r="A77" s="3" t="s">
        <v>380</v>
      </c>
      <c r="B77" s="2" t="s">
        <v>381</v>
      </c>
      <c r="C77" s="12">
        <v>1129000</v>
      </c>
      <c r="D77" s="12">
        <v>234319</v>
      </c>
      <c r="E77" s="13">
        <f t="shared" ref="E77:E78" si="8">D77/C77*100</f>
        <v>20.754561558901681</v>
      </c>
    </row>
    <row r="78" spans="1:5" ht="23.25" customHeight="1" x14ac:dyDescent="0.25">
      <c r="A78" s="3" t="s">
        <v>321</v>
      </c>
      <c r="B78" s="2" t="s">
        <v>382</v>
      </c>
      <c r="C78" s="12">
        <v>1124000</v>
      </c>
      <c r="D78" s="12">
        <v>234319</v>
      </c>
      <c r="E78" s="13">
        <f t="shared" si="8"/>
        <v>20.846886120996441</v>
      </c>
    </row>
    <row r="79" spans="1:5" ht="22.5" hidden="1" x14ac:dyDescent="0.25">
      <c r="A79" s="3" t="s">
        <v>323</v>
      </c>
      <c r="B79" s="2" t="s">
        <v>383</v>
      </c>
      <c r="C79" s="1">
        <v>1124000</v>
      </c>
      <c r="D79" s="1">
        <v>234319</v>
      </c>
      <c r="E79" s="9"/>
    </row>
    <row r="80" spans="1:5" hidden="1" x14ac:dyDescent="0.25">
      <c r="A80" s="3" t="s">
        <v>325</v>
      </c>
      <c r="B80" s="2" t="s">
        <v>384</v>
      </c>
      <c r="C80" s="1">
        <v>652414</v>
      </c>
      <c r="D80" s="1">
        <v>136164</v>
      </c>
      <c r="E80" s="9"/>
    </row>
    <row r="81" spans="1:5" ht="23.25" hidden="1" customHeight="1" x14ac:dyDescent="0.25">
      <c r="A81" s="3" t="s">
        <v>327</v>
      </c>
      <c r="B81" s="2" t="s">
        <v>385</v>
      </c>
      <c r="C81" s="1">
        <v>471586</v>
      </c>
      <c r="D81" s="1">
        <v>98155</v>
      </c>
      <c r="E81" s="9"/>
    </row>
    <row r="82" spans="1:5" x14ac:dyDescent="0.25">
      <c r="A82" s="3" t="s">
        <v>347</v>
      </c>
      <c r="B82" s="2" t="s">
        <v>386</v>
      </c>
      <c r="C82" s="12">
        <v>5000</v>
      </c>
      <c r="D82" s="12">
        <v>0</v>
      </c>
      <c r="E82" s="13">
        <f>D82/C82*100</f>
        <v>0</v>
      </c>
    </row>
    <row r="83" spans="1:5" hidden="1" x14ac:dyDescent="0.25">
      <c r="A83" s="3" t="s">
        <v>349</v>
      </c>
      <c r="B83" s="2" t="s">
        <v>387</v>
      </c>
      <c r="C83" s="1">
        <v>5000</v>
      </c>
      <c r="D83" s="1">
        <v>0</v>
      </c>
      <c r="E83" s="9"/>
    </row>
    <row r="84" spans="1:5" hidden="1" x14ac:dyDescent="0.25">
      <c r="A84" s="3" t="s">
        <v>353</v>
      </c>
      <c r="B84" s="2" t="s">
        <v>388</v>
      </c>
      <c r="C84" s="1">
        <v>5000</v>
      </c>
      <c r="D84" s="1">
        <v>0</v>
      </c>
      <c r="E84" s="9"/>
    </row>
    <row r="85" spans="1:5" x14ac:dyDescent="0.25">
      <c r="A85" s="3" t="s">
        <v>389</v>
      </c>
      <c r="B85" s="2" t="s">
        <v>390</v>
      </c>
      <c r="C85" s="12">
        <v>2320700</v>
      </c>
      <c r="D85" s="12">
        <v>638513.85</v>
      </c>
      <c r="E85" s="13">
        <f>D85/C85*100</f>
        <v>27.513847115094581</v>
      </c>
    </row>
    <row r="86" spans="1:5" hidden="1" x14ac:dyDescent="0.25">
      <c r="A86" s="3" t="s">
        <v>299</v>
      </c>
      <c r="B86" s="2" t="s">
        <v>391</v>
      </c>
      <c r="C86" s="1">
        <v>2320700</v>
      </c>
      <c r="D86" s="1">
        <v>638513.85</v>
      </c>
      <c r="E86" s="9"/>
    </row>
    <row r="87" spans="1:5" ht="22.5" x14ac:dyDescent="0.25">
      <c r="A87" s="3" t="s">
        <v>392</v>
      </c>
      <c r="B87" s="2" t="s">
        <v>393</v>
      </c>
      <c r="C87" s="12">
        <v>1962700</v>
      </c>
      <c r="D87" s="12">
        <v>631696.65</v>
      </c>
      <c r="E87" s="13">
        <f t="shared" ref="E87:E88" si="9">D87/C87*100</f>
        <v>32.185084322616802</v>
      </c>
    </row>
    <row r="88" spans="1:5" ht="33.75" x14ac:dyDescent="0.25">
      <c r="A88" s="3" t="s">
        <v>285</v>
      </c>
      <c r="B88" s="2" t="s">
        <v>394</v>
      </c>
      <c r="C88" s="12">
        <v>1962700</v>
      </c>
      <c r="D88" s="12">
        <v>631696.65</v>
      </c>
      <c r="E88" s="13">
        <f t="shared" si="9"/>
        <v>32.185084322616802</v>
      </c>
    </row>
    <row r="89" spans="1:5" ht="23.25" hidden="1" customHeight="1" x14ac:dyDescent="0.25">
      <c r="A89" s="3" t="s">
        <v>287</v>
      </c>
      <c r="B89" s="2" t="s">
        <v>395</v>
      </c>
      <c r="C89" s="1">
        <v>1962700</v>
      </c>
      <c r="D89" s="1">
        <v>631696.65</v>
      </c>
      <c r="E89" s="9"/>
    </row>
    <row r="90" spans="1:5" ht="34.5" hidden="1" customHeight="1" x14ac:dyDescent="0.25">
      <c r="A90" s="3" t="s">
        <v>289</v>
      </c>
      <c r="B90" s="2" t="s">
        <v>396</v>
      </c>
      <c r="C90" s="1">
        <v>1580224</v>
      </c>
      <c r="D90" s="1">
        <v>485174.35</v>
      </c>
      <c r="E90" s="9"/>
    </row>
    <row r="91" spans="1:5" ht="22.5" hidden="1" x14ac:dyDescent="0.25">
      <c r="A91" s="3" t="s">
        <v>293</v>
      </c>
      <c r="B91" s="2" t="s">
        <v>397</v>
      </c>
      <c r="C91" s="1">
        <v>382476</v>
      </c>
      <c r="D91" s="1">
        <v>146522.29999999999</v>
      </c>
      <c r="E91" s="9"/>
    </row>
    <row r="92" spans="1:5" ht="22.5" x14ac:dyDescent="0.25">
      <c r="A92" s="3" t="s">
        <v>398</v>
      </c>
      <c r="B92" s="2" t="s">
        <v>399</v>
      </c>
      <c r="C92" s="12">
        <v>358000</v>
      </c>
      <c r="D92" s="12">
        <v>6817.2</v>
      </c>
      <c r="E92" s="13">
        <f t="shared" ref="E92:E93" si="10">D92/C92*100</f>
        <v>1.9042458100558661</v>
      </c>
    </row>
    <row r="93" spans="1:5" ht="23.25" customHeight="1" x14ac:dyDescent="0.25">
      <c r="A93" s="3" t="s">
        <v>321</v>
      </c>
      <c r="B93" s="2" t="s">
        <v>400</v>
      </c>
      <c r="C93" s="12">
        <v>358000</v>
      </c>
      <c r="D93" s="12">
        <v>6817.2</v>
      </c>
      <c r="E93" s="13">
        <f t="shared" si="10"/>
        <v>1.9042458100558661</v>
      </c>
    </row>
    <row r="94" spans="1:5" ht="23.25" hidden="1" customHeight="1" x14ac:dyDescent="0.25">
      <c r="A94" s="3" t="s">
        <v>323</v>
      </c>
      <c r="B94" s="2" t="s">
        <v>401</v>
      </c>
      <c r="C94" s="1">
        <v>358000</v>
      </c>
      <c r="D94" s="1">
        <v>6817.2</v>
      </c>
      <c r="E94" s="9"/>
    </row>
    <row r="95" spans="1:5" hidden="1" x14ac:dyDescent="0.25">
      <c r="A95" s="3" t="s">
        <v>325</v>
      </c>
      <c r="B95" s="2" t="s">
        <v>402</v>
      </c>
      <c r="C95" s="1">
        <v>162000</v>
      </c>
      <c r="D95" s="1">
        <v>6817.2</v>
      </c>
      <c r="E95" s="9"/>
    </row>
    <row r="96" spans="1:5" ht="23.25" hidden="1" customHeight="1" x14ac:dyDescent="0.25">
      <c r="A96" s="3" t="s">
        <v>327</v>
      </c>
      <c r="B96" s="2" t="s">
        <v>403</v>
      </c>
      <c r="C96" s="1">
        <v>196000</v>
      </c>
      <c r="D96" s="1">
        <v>0</v>
      </c>
      <c r="E96" s="9"/>
    </row>
    <row r="97" spans="1:5" x14ac:dyDescent="0.25">
      <c r="A97" s="3" t="s">
        <v>404</v>
      </c>
      <c r="B97" s="2" t="s">
        <v>405</v>
      </c>
      <c r="C97" s="12">
        <v>394000</v>
      </c>
      <c r="D97" s="12">
        <v>0</v>
      </c>
      <c r="E97" s="13">
        <f t="shared" ref="E97:E98" si="11">D97/C97*100</f>
        <v>0</v>
      </c>
    </row>
    <row r="98" spans="1:5" ht="22.5" x14ac:dyDescent="0.25">
      <c r="A98" s="3" t="s">
        <v>406</v>
      </c>
      <c r="B98" s="2" t="s">
        <v>407</v>
      </c>
      <c r="C98" s="12">
        <v>394000</v>
      </c>
      <c r="D98" s="12">
        <v>0</v>
      </c>
      <c r="E98" s="13">
        <f t="shared" si="11"/>
        <v>0</v>
      </c>
    </row>
    <row r="99" spans="1:5" hidden="1" x14ac:dyDescent="0.25">
      <c r="A99" s="3" t="s">
        <v>408</v>
      </c>
      <c r="B99" s="2" t="s">
        <v>409</v>
      </c>
      <c r="C99" s="1">
        <v>394000</v>
      </c>
      <c r="D99" s="1">
        <v>0</v>
      </c>
      <c r="E99" s="9"/>
    </row>
    <row r="100" spans="1:5" ht="23.25" customHeight="1" x14ac:dyDescent="0.25">
      <c r="A100" s="3" t="s">
        <v>410</v>
      </c>
      <c r="B100" s="2" t="s">
        <v>411</v>
      </c>
      <c r="C100" s="12">
        <v>394000</v>
      </c>
      <c r="D100" s="12">
        <v>0</v>
      </c>
      <c r="E100" s="13">
        <f t="shared" ref="E100:E101" si="12">D100/C100*100</f>
        <v>0</v>
      </c>
    </row>
    <row r="101" spans="1:5" x14ac:dyDescent="0.25">
      <c r="A101" s="3" t="s">
        <v>347</v>
      </c>
      <c r="B101" s="2" t="s">
        <v>412</v>
      </c>
      <c r="C101" s="12">
        <v>394000</v>
      </c>
      <c r="D101" s="12">
        <v>0</v>
      </c>
      <c r="E101" s="13">
        <f t="shared" si="12"/>
        <v>0</v>
      </c>
    </row>
    <row r="102" spans="1:5" hidden="1" x14ac:dyDescent="0.25">
      <c r="A102" s="3" t="s">
        <v>413</v>
      </c>
      <c r="B102" s="2" t="s">
        <v>414</v>
      </c>
      <c r="C102" s="1">
        <v>394000</v>
      </c>
      <c r="D102" s="1">
        <v>0</v>
      </c>
      <c r="E102" s="9"/>
    </row>
    <row r="103" spans="1:5" x14ac:dyDescent="0.25">
      <c r="A103" s="3" t="s">
        <v>415</v>
      </c>
      <c r="B103" s="2" t="s">
        <v>416</v>
      </c>
      <c r="C103" s="12">
        <v>15632000</v>
      </c>
      <c r="D103" s="12">
        <v>4130729.5</v>
      </c>
      <c r="E103" s="13">
        <f t="shared" ref="E103:E107" si="13">D103/C103*100</f>
        <v>26.424830475946777</v>
      </c>
    </row>
    <row r="104" spans="1:5" ht="22.5" x14ac:dyDescent="0.25">
      <c r="A104" s="3" t="s">
        <v>417</v>
      </c>
      <c r="B104" s="2" t="s">
        <v>418</v>
      </c>
      <c r="C104" s="12">
        <v>14694000</v>
      </c>
      <c r="D104" s="12">
        <v>3856374.18</v>
      </c>
      <c r="E104" s="13">
        <f t="shared" si="13"/>
        <v>26.244550020416497</v>
      </c>
    </row>
    <row r="105" spans="1:5" x14ac:dyDescent="0.25">
      <c r="A105" s="3" t="s">
        <v>419</v>
      </c>
      <c r="B105" s="2" t="s">
        <v>420</v>
      </c>
      <c r="C105" s="12">
        <v>14694000</v>
      </c>
      <c r="D105" s="12">
        <v>3856374.18</v>
      </c>
      <c r="E105" s="13">
        <f t="shared" si="13"/>
        <v>26.244550020416497</v>
      </c>
    </row>
    <row r="106" spans="1:5" ht="23.25" hidden="1" customHeight="1" x14ac:dyDescent="0.25">
      <c r="A106" s="3" t="s">
        <v>299</v>
      </c>
      <c r="B106" s="2" t="s">
        <v>421</v>
      </c>
      <c r="C106" s="12">
        <v>14694000</v>
      </c>
      <c r="D106" s="12">
        <v>3856374.18</v>
      </c>
      <c r="E106" s="13">
        <f t="shared" si="13"/>
        <v>26.244550020416497</v>
      </c>
    </row>
    <row r="107" spans="1:5" ht="33.75" x14ac:dyDescent="0.25">
      <c r="A107" s="3" t="s">
        <v>285</v>
      </c>
      <c r="B107" s="2" t="s">
        <v>422</v>
      </c>
      <c r="C107" s="12">
        <v>13573000</v>
      </c>
      <c r="D107" s="12">
        <v>3736791.98</v>
      </c>
      <c r="E107" s="13">
        <f t="shared" si="13"/>
        <v>27.53106888676048</v>
      </c>
    </row>
    <row r="108" spans="1:5" hidden="1" x14ac:dyDescent="0.25">
      <c r="A108" s="3" t="s">
        <v>310</v>
      </c>
      <c r="B108" s="2" t="s">
        <v>423</v>
      </c>
      <c r="C108" s="1">
        <v>13573000</v>
      </c>
      <c r="D108" s="1">
        <v>3736791.98</v>
      </c>
      <c r="E108" s="9"/>
    </row>
    <row r="109" spans="1:5" ht="34.5" hidden="1" customHeight="1" x14ac:dyDescent="0.25">
      <c r="A109" s="3" t="s">
        <v>312</v>
      </c>
      <c r="B109" s="2" t="s">
        <v>424</v>
      </c>
      <c r="C109" s="1">
        <v>10424730</v>
      </c>
      <c r="D109" s="1">
        <v>2947121.33</v>
      </c>
      <c r="E109" s="9"/>
    </row>
    <row r="110" spans="1:5" ht="22.5" hidden="1" x14ac:dyDescent="0.25">
      <c r="A110" s="3" t="s">
        <v>314</v>
      </c>
      <c r="B110" s="2" t="s">
        <v>425</v>
      </c>
      <c r="C110" s="1">
        <v>3148270</v>
      </c>
      <c r="D110" s="1">
        <v>789670.65</v>
      </c>
      <c r="E110" s="9"/>
    </row>
    <row r="111" spans="1:5" x14ac:dyDescent="0.25">
      <c r="A111" s="3" t="s">
        <v>321</v>
      </c>
      <c r="B111" s="2" t="s">
        <v>426</v>
      </c>
      <c r="C111" s="12">
        <v>1121000</v>
      </c>
      <c r="D111" s="12">
        <v>119582.2</v>
      </c>
      <c r="E111" s="13">
        <f>D111/C111*100</f>
        <v>10.667457627118644</v>
      </c>
    </row>
    <row r="112" spans="1:5" ht="23.25" hidden="1" customHeight="1" x14ac:dyDescent="0.25">
      <c r="A112" s="3" t="s">
        <v>323</v>
      </c>
      <c r="B112" s="2" t="s">
        <v>427</v>
      </c>
      <c r="C112" s="1">
        <v>1121000</v>
      </c>
      <c r="D112" s="1">
        <v>119582.2</v>
      </c>
      <c r="E112" s="9"/>
    </row>
    <row r="113" spans="1:5" hidden="1" x14ac:dyDescent="0.25">
      <c r="A113" s="3" t="s">
        <v>325</v>
      </c>
      <c r="B113" s="2" t="s">
        <v>428</v>
      </c>
      <c r="C113" s="1">
        <v>779000</v>
      </c>
      <c r="D113" s="1">
        <v>119582.2</v>
      </c>
      <c r="E113" s="9"/>
    </row>
    <row r="114" spans="1:5" ht="23.25" hidden="1" customHeight="1" x14ac:dyDescent="0.25">
      <c r="A114" s="3" t="s">
        <v>327</v>
      </c>
      <c r="B114" s="2" t="s">
        <v>429</v>
      </c>
      <c r="C114" s="1">
        <v>342000</v>
      </c>
      <c r="D114" s="1">
        <v>0</v>
      </c>
      <c r="E114" s="9"/>
    </row>
    <row r="115" spans="1:5" ht="33.75" x14ac:dyDescent="0.25">
      <c r="A115" s="3" t="s">
        <v>430</v>
      </c>
      <c r="B115" s="2" t="s">
        <v>431</v>
      </c>
      <c r="C115" s="12">
        <v>15000</v>
      </c>
      <c r="D115" s="12">
        <v>0</v>
      </c>
      <c r="E115" s="13">
        <f t="shared" ref="E115:E118" si="14">D115/C115*100</f>
        <v>0</v>
      </c>
    </row>
    <row r="116" spans="1:5" ht="22.5" x14ac:dyDescent="0.25">
      <c r="A116" s="3" t="s">
        <v>432</v>
      </c>
      <c r="B116" s="2" t="s">
        <v>433</v>
      </c>
      <c r="C116" s="12">
        <v>15000</v>
      </c>
      <c r="D116" s="12">
        <v>0</v>
      </c>
      <c r="E116" s="13">
        <f t="shared" si="14"/>
        <v>0</v>
      </c>
    </row>
    <row r="117" spans="1:5" ht="34.5" customHeight="1" x14ac:dyDescent="0.25">
      <c r="A117" s="3" t="s">
        <v>434</v>
      </c>
      <c r="B117" s="2" t="s">
        <v>435</v>
      </c>
      <c r="C117" s="12">
        <v>15000</v>
      </c>
      <c r="D117" s="12">
        <v>0</v>
      </c>
      <c r="E117" s="13">
        <f t="shared" si="14"/>
        <v>0</v>
      </c>
    </row>
    <row r="118" spans="1:5" ht="23.25" customHeight="1" x14ac:dyDescent="0.25">
      <c r="A118" s="3" t="s">
        <v>321</v>
      </c>
      <c r="B118" s="2" t="s">
        <v>436</v>
      </c>
      <c r="C118" s="12">
        <v>15000</v>
      </c>
      <c r="D118" s="12">
        <v>0</v>
      </c>
      <c r="E118" s="13">
        <f t="shared" si="14"/>
        <v>0</v>
      </c>
    </row>
    <row r="119" spans="1:5" ht="23.25" hidden="1" customHeight="1" x14ac:dyDescent="0.25">
      <c r="A119" s="3" t="s">
        <v>323</v>
      </c>
      <c r="B119" s="2" t="s">
        <v>437</v>
      </c>
      <c r="C119" s="1">
        <v>15000</v>
      </c>
      <c r="D119" s="1">
        <v>0</v>
      </c>
      <c r="E119" s="9"/>
    </row>
    <row r="120" spans="1:5" hidden="1" x14ac:dyDescent="0.25">
      <c r="A120" s="3" t="s">
        <v>327</v>
      </c>
      <c r="B120" s="2" t="s">
        <v>438</v>
      </c>
      <c r="C120" s="1">
        <v>15000</v>
      </c>
      <c r="D120" s="1">
        <v>0</v>
      </c>
      <c r="E120" s="9"/>
    </row>
    <row r="121" spans="1:5" ht="23.25" customHeight="1" x14ac:dyDescent="0.25">
      <c r="A121" s="3" t="s">
        <v>439</v>
      </c>
      <c r="B121" s="2" t="s">
        <v>440</v>
      </c>
      <c r="C121" s="12">
        <v>100000</v>
      </c>
      <c r="D121" s="12">
        <v>100000</v>
      </c>
      <c r="E121" s="13">
        <f>D121/C121*100</f>
        <v>100</v>
      </c>
    </row>
    <row r="122" spans="1:5" hidden="1" x14ac:dyDescent="0.25">
      <c r="A122" s="3" t="s">
        <v>281</v>
      </c>
      <c r="B122" s="2" t="s">
        <v>441</v>
      </c>
      <c r="C122" s="1">
        <v>100000</v>
      </c>
      <c r="D122" s="1">
        <v>100000</v>
      </c>
      <c r="E122" s="9"/>
    </row>
    <row r="123" spans="1:5" ht="23.25" customHeight="1" x14ac:dyDescent="0.25">
      <c r="A123" s="3" t="s">
        <v>442</v>
      </c>
      <c r="B123" s="2" t="s">
        <v>443</v>
      </c>
      <c r="C123" s="12">
        <v>100000</v>
      </c>
      <c r="D123" s="12">
        <v>100000</v>
      </c>
      <c r="E123" s="13">
        <f t="shared" ref="E123:E124" si="15">D123/C123*100</f>
        <v>100</v>
      </c>
    </row>
    <row r="124" spans="1:5" x14ac:dyDescent="0.25">
      <c r="A124" s="3" t="s">
        <v>347</v>
      </c>
      <c r="B124" s="2" t="s">
        <v>444</v>
      </c>
      <c r="C124" s="12">
        <v>100000</v>
      </c>
      <c r="D124" s="12">
        <v>100000</v>
      </c>
      <c r="E124" s="13">
        <f t="shared" si="15"/>
        <v>100</v>
      </c>
    </row>
    <row r="125" spans="1:5" ht="23.25" hidden="1" customHeight="1" x14ac:dyDescent="0.25">
      <c r="A125" s="3" t="s">
        <v>349</v>
      </c>
      <c r="B125" s="2" t="s">
        <v>445</v>
      </c>
      <c r="C125" s="1">
        <v>100000</v>
      </c>
      <c r="D125" s="1">
        <v>100000</v>
      </c>
      <c r="E125" s="9"/>
    </row>
    <row r="126" spans="1:5" hidden="1" x14ac:dyDescent="0.25">
      <c r="A126" s="3" t="s">
        <v>355</v>
      </c>
      <c r="B126" s="2" t="s">
        <v>446</v>
      </c>
      <c r="C126" s="1">
        <v>100000</v>
      </c>
      <c r="D126" s="1">
        <v>100000</v>
      </c>
      <c r="E126" s="9"/>
    </row>
    <row r="127" spans="1:5" ht="22.5" x14ac:dyDescent="0.25">
      <c r="A127" s="3" t="s">
        <v>406</v>
      </c>
      <c r="B127" s="2" t="s">
        <v>447</v>
      </c>
      <c r="C127" s="12">
        <v>823000</v>
      </c>
      <c r="D127" s="12">
        <v>174355.32</v>
      </c>
      <c r="E127" s="13">
        <f t="shared" ref="E127:E129" si="16">D127/C127*100</f>
        <v>21.185336573511542</v>
      </c>
    </row>
    <row r="128" spans="1:5" ht="22.5" x14ac:dyDescent="0.25">
      <c r="A128" s="3" t="s">
        <v>448</v>
      </c>
      <c r="B128" s="2" t="s">
        <v>449</v>
      </c>
      <c r="C128" s="12">
        <v>4000</v>
      </c>
      <c r="D128" s="12">
        <v>0</v>
      </c>
      <c r="E128" s="13">
        <f t="shared" si="16"/>
        <v>0</v>
      </c>
    </row>
    <row r="129" spans="1:5" ht="23.25" customHeight="1" x14ac:dyDescent="0.25">
      <c r="A129" s="3" t="s">
        <v>321</v>
      </c>
      <c r="B129" s="2" t="s">
        <v>450</v>
      </c>
      <c r="C129" s="12">
        <v>1000</v>
      </c>
      <c r="D129" s="12">
        <v>0</v>
      </c>
      <c r="E129" s="13">
        <f t="shared" si="16"/>
        <v>0</v>
      </c>
    </row>
    <row r="130" spans="1:5" ht="23.25" hidden="1" customHeight="1" x14ac:dyDescent="0.25">
      <c r="A130" s="3" t="s">
        <v>323</v>
      </c>
      <c r="B130" s="2" t="s">
        <v>451</v>
      </c>
      <c r="C130" s="1">
        <v>1000</v>
      </c>
      <c r="D130" s="1">
        <v>0</v>
      </c>
      <c r="E130" s="9"/>
    </row>
    <row r="131" spans="1:5" hidden="1" x14ac:dyDescent="0.25">
      <c r="A131" s="3" t="s">
        <v>327</v>
      </c>
      <c r="B131" s="2" t="s">
        <v>452</v>
      </c>
      <c r="C131" s="1">
        <v>1000</v>
      </c>
      <c r="D131" s="1">
        <v>0</v>
      </c>
      <c r="E131" s="9"/>
    </row>
    <row r="132" spans="1:5" ht="23.25" customHeight="1" x14ac:dyDescent="0.25">
      <c r="A132" s="3" t="s">
        <v>453</v>
      </c>
      <c r="B132" s="2" t="s">
        <v>454</v>
      </c>
      <c r="C132" s="12">
        <v>3000</v>
      </c>
      <c r="D132" s="12">
        <v>0</v>
      </c>
      <c r="E132" s="13">
        <f>D132/C132*100</f>
        <v>0</v>
      </c>
    </row>
    <row r="133" spans="1:5" hidden="1" x14ac:dyDescent="0.25">
      <c r="A133" s="3" t="s">
        <v>455</v>
      </c>
      <c r="B133" s="2" t="s">
        <v>456</v>
      </c>
      <c r="C133" s="1">
        <v>3000</v>
      </c>
      <c r="D133" s="1">
        <v>0</v>
      </c>
      <c r="E133" s="9"/>
    </row>
    <row r="134" spans="1:5" ht="22.5" x14ac:dyDescent="0.25">
      <c r="A134" s="3" t="s">
        <v>457</v>
      </c>
      <c r="B134" s="2" t="s">
        <v>458</v>
      </c>
      <c r="C134" s="12">
        <v>819000</v>
      </c>
      <c r="D134" s="12">
        <v>174355.32</v>
      </c>
      <c r="E134" s="13">
        <f t="shared" ref="E134:E135" si="17">D134/C134*100</f>
        <v>21.288805860805862</v>
      </c>
    </row>
    <row r="135" spans="1:5" ht="33.75" x14ac:dyDescent="0.25">
      <c r="A135" s="3" t="s">
        <v>285</v>
      </c>
      <c r="B135" s="2" t="s">
        <v>459</v>
      </c>
      <c r="C135" s="12">
        <v>819000</v>
      </c>
      <c r="D135" s="12">
        <v>174355.32</v>
      </c>
      <c r="E135" s="13">
        <f t="shared" si="17"/>
        <v>21.288805860805862</v>
      </c>
    </row>
    <row r="136" spans="1:5" ht="23.25" hidden="1" customHeight="1" x14ac:dyDescent="0.25">
      <c r="A136" s="3" t="s">
        <v>287</v>
      </c>
      <c r="B136" s="2" t="s">
        <v>460</v>
      </c>
      <c r="C136" s="1">
        <v>819000</v>
      </c>
      <c r="D136" s="1">
        <v>174355.32</v>
      </c>
      <c r="E136" s="9"/>
    </row>
    <row r="137" spans="1:5" ht="34.5" hidden="1" customHeight="1" x14ac:dyDescent="0.25">
      <c r="A137" s="3" t="s">
        <v>289</v>
      </c>
      <c r="B137" s="2" t="s">
        <v>461</v>
      </c>
      <c r="C137" s="1">
        <v>777473</v>
      </c>
      <c r="D137" s="1">
        <v>133913.51999999999</v>
      </c>
      <c r="E137" s="9"/>
    </row>
    <row r="138" spans="1:5" ht="22.5" hidden="1" x14ac:dyDescent="0.25">
      <c r="A138" s="3" t="s">
        <v>293</v>
      </c>
      <c r="B138" s="2" t="s">
        <v>462</v>
      </c>
      <c r="C138" s="1">
        <v>41527</v>
      </c>
      <c r="D138" s="1">
        <v>40441.800000000003</v>
      </c>
      <c r="E138" s="9"/>
    </row>
    <row r="139" spans="1:5" x14ac:dyDescent="0.25">
      <c r="A139" s="16" t="s">
        <v>463</v>
      </c>
      <c r="B139" s="17" t="s">
        <v>464</v>
      </c>
      <c r="C139" s="18">
        <v>1592100</v>
      </c>
      <c r="D139" s="18">
        <v>358193.34</v>
      </c>
      <c r="E139" s="19">
        <f t="shared" ref="E139:E140" si="18">D139/C139*100</f>
        <v>22.498168456755231</v>
      </c>
    </row>
    <row r="140" spans="1:5" ht="23.25" customHeight="1" x14ac:dyDescent="0.25">
      <c r="A140" s="3" t="s">
        <v>465</v>
      </c>
      <c r="B140" s="2" t="s">
        <v>466</v>
      </c>
      <c r="C140" s="12">
        <v>1592100</v>
      </c>
      <c r="D140" s="12">
        <v>358193.34</v>
      </c>
      <c r="E140" s="13">
        <f t="shared" si="18"/>
        <v>22.498168456755231</v>
      </c>
    </row>
    <row r="141" spans="1:5" hidden="1" x14ac:dyDescent="0.25">
      <c r="A141" s="3" t="s">
        <v>467</v>
      </c>
      <c r="B141" s="2" t="s">
        <v>468</v>
      </c>
      <c r="C141" s="1">
        <v>1592100</v>
      </c>
      <c r="D141" s="1">
        <v>358193.34</v>
      </c>
      <c r="E141" s="9"/>
    </row>
    <row r="142" spans="1:5" hidden="1" x14ac:dyDescent="0.25">
      <c r="A142" s="3" t="s">
        <v>469</v>
      </c>
      <c r="B142" s="2" t="s">
        <v>470</v>
      </c>
      <c r="C142" s="1">
        <v>1592100</v>
      </c>
      <c r="D142" s="1">
        <v>358193.34</v>
      </c>
      <c r="E142" s="9"/>
    </row>
    <row r="143" spans="1:5" ht="22.5" x14ac:dyDescent="0.25">
      <c r="A143" s="3" t="s">
        <v>471</v>
      </c>
      <c r="B143" s="2" t="s">
        <v>472</v>
      </c>
      <c r="C143" s="12">
        <v>1592100</v>
      </c>
      <c r="D143" s="12">
        <v>358193.34</v>
      </c>
      <c r="E143" s="13">
        <f t="shared" ref="E143:E144" si="19">D143/C143*100</f>
        <v>22.498168456755231</v>
      </c>
    </row>
    <row r="144" spans="1:5" ht="33.75" x14ac:dyDescent="0.25">
      <c r="A144" s="3" t="s">
        <v>285</v>
      </c>
      <c r="B144" s="2" t="s">
        <v>473</v>
      </c>
      <c r="C144" s="12">
        <v>686100</v>
      </c>
      <c r="D144" s="12">
        <v>160005.42000000001</v>
      </c>
      <c r="E144" s="13">
        <f t="shared" si="19"/>
        <v>23.32100568430258</v>
      </c>
    </row>
    <row r="145" spans="1:5" ht="23.25" hidden="1" customHeight="1" x14ac:dyDescent="0.25">
      <c r="A145" s="3" t="s">
        <v>310</v>
      </c>
      <c r="B145" s="2" t="s">
        <v>474</v>
      </c>
      <c r="C145" s="1">
        <v>686100</v>
      </c>
      <c r="D145" s="1">
        <v>160005.42000000001</v>
      </c>
      <c r="E145" s="9"/>
    </row>
    <row r="146" spans="1:5" ht="34.5" hidden="1" customHeight="1" x14ac:dyDescent="0.25">
      <c r="A146" s="3" t="s">
        <v>312</v>
      </c>
      <c r="B146" s="2" t="s">
        <v>475</v>
      </c>
      <c r="C146" s="1">
        <v>527739</v>
      </c>
      <c r="D146" s="1">
        <v>122892.02</v>
      </c>
      <c r="E146" s="9"/>
    </row>
    <row r="147" spans="1:5" ht="22.5" hidden="1" x14ac:dyDescent="0.25">
      <c r="A147" s="3" t="s">
        <v>314</v>
      </c>
      <c r="B147" s="2" t="s">
        <v>476</v>
      </c>
      <c r="C147" s="1">
        <v>158361</v>
      </c>
      <c r="D147" s="1">
        <v>37113.4</v>
      </c>
      <c r="E147" s="9"/>
    </row>
    <row r="148" spans="1:5" x14ac:dyDescent="0.25">
      <c r="A148" s="3" t="s">
        <v>321</v>
      </c>
      <c r="B148" s="2" t="s">
        <v>477</v>
      </c>
      <c r="C148" s="12">
        <v>37600</v>
      </c>
      <c r="D148" s="12">
        <v>15000</v>
      </c>
      <c r="E148" s="13">
        <f>D148/C148*100</f>
        <v>39.893617021276597</v>
      </c>
    </row>
    <row r="149" spans="1:5" ht="23.25" hidden="1" customHeight="1" x14ac:dyDescent="0.25">
      <c r="A149" s="3" t="s">
        <v>323</v>
      </c>
      <c r="B149" s="2" t="s">
        <v>478</v>
      </c>
      <c r="C149" s="1">
        <v>37600</v>
      </c>
      <c r="D149" s="1">
        <v>15000</v>
      </c>
      <c r="E149" s="9"/>
    </row>
    <row r="150" spans="1:5" hidden="1" x14ac:dyDescent="0.25">
      <c r="A150" s="3" t="s">
        <v>327</v>
      </c>
      <c r="B150" s="2" t="s">
        <v>479</v>
      </c>
      <c r="C150" s="1">
        <v>37600</v>
      </c>
      <c r="D150" s="1">
        <v>15000</v>
      </c>
      <c r="E150" s="9"/>
    </row>
    <row r="151" spans="1:5" ht="23.25" customHeight="1" x14ac:dyDescent="0.25">
      <c r="A151" s="3" t="s">
        <v>453</v>
      </c>
      <c r="B151" s="2" t="s">
        <v>480</v>
      </c>
      <c r="C151" s="12">
        <v>868400</v>
      </c>
      <c r="D151" s="12">
        <v>183187.92</v>
      </c>
      <c r="E151" s="13">
        <f>D151/C151*100</f>
        <v>21.094877936434823</v>
      </c>
    </row>
    <row r="152" spans="1:5" hidden="1" x14ac:dyDescent="0.25">
      <c r="A152" s="3" t="s">
        <v>455</v>
      </c>
      <c r="B152" s="2" t="s">
        <v>481</v>
      </c>
      <c r="C152" s="1">
        <v>868400</v>
      </c>
      <c r="D152" s="1">
        <v>183187.92</v>
      </c>
      <c r="E152" s="9"/>
    </row>
    <row r="153" spans="1:5" x14ac:dyDescent="0.25">
      <c r="A153" s="16" t="s">
        <v>482</v>
      </c>
      <c r="B153" s="17" t="s">
        <v>483</v>
      </c>
      <c r="C153" s="18">
        <v>5503053</v>
      </c>
      <c r="D153" s="18">
        <v>1258533</v>
      </c>
      <c r="E153" s="19">
        <f t="shared" ref="E153:E157" si="20">D153/C153*100</f>
        <v>22.86972340626194</v>
      </c>
    </row>
    <row r="154" spans="1:5" x14ac:dyDescent="0.25">
      <c r="A154" s="3" t="s">
        <v>484</v>
      </c>
      <c r="B154" s="2" t="s">
        <v>485</v>
      </c>
      <c r="C154" s="12">
        <v>3988754</v>
      </c>
      <c r="D154" s="12">
        <v>997031</v>
      </c>
      <c r="E154" s="13">
        <f t="shared" si="20"/>
        <v>24.996051398506903</v>
      </c>
    </row>
    <row r="155" spans="1:5" ht="22.5" x14ac:dyDescent="0.25">
      <c r="A155" s="3" t="s">
        <v>486</v>
      </c>
      <c r="B155" s="2" t="s">
        <v>487</v>
      </c>
      <c r="C155" s="12">
        <v>3988754</v>
      </c>
      <c r="D155" s="12">
        <v>997031</v>
      </c>
      <c r="E155" s="13">
        <f t="shared" si="20"/>
        <v>24.996051398506903</v>
      </c>
    </row>
    <row r="156" spans="1:5" ht="22.5" x14ac:dyDescent="0.25">
      <c r="A156" s="3" t="s">
        <v>488</v>
      </c>
      <c r="B156" s="2" t="s">
        <v>489</v>
      </c>
      <c r="C156" s="12">
        <v>3988754</v>
      </c>
      <c r="D156" s="12">
        <v>997031</v>
      </c>
      <c r="E156" s="13">
        <f t="shared" si="20"/>
        <v>24.996051398506903</v>
      </c>
    </row>
    <row r="157" spans="1:5" ht="33.75" customHeight="1" x14ac:dyDescent="0.25">
      <c r="A157" s="3" t="s">
        <v>285</v>
      </c>
      <c r="B157" s="2" t="s">
        <v>490</v>
      </c>
      <c r="C157" s="12">
        <v>3424893</v>
      </c>
      <c r="D157" s="12">
        <v>856919</v>
      </c>
      <c r="E157" s="13">
        <f t="shared" si="20"/>
        <v>25.020314503256014</v>
      </c>
    </row>
    <row r="158" spans="1:5" ht="23.25" hidden="1" customHeight="1" x14ac:dyDescent="0.25">
      <c r="A158" s="3" t="s">
        <v>310</v>
      </c>
      <c r="B158" s="2" t="s">
        <v>491</v>
      </c>
      <c r="C158" s="1">
        <v>3424893</v>
      </c>
      <c r="D158" s="1">
        <v>856919</v>
      </c>
      <c r="E158" s="9"/>
    </row>
    <row r="159" spans="1:5" ht="34.5" hidden="1" customHeight="1" x14ac:dyDescent="0.25">
      <c r="A159" s="3" t="s">
        <v>312</v>
      </c>
      <c r="B159" s="2" t="s">
        <v>492</v>
      </c>
      <c r="C159" s="1">
        <v>2636841</v>
      </c>
      <c r="D159" s="1">
        <v>658155.9</v>
      </c>
      <c r="E159" s="9"/>
    </row>
    <row r="160" spans="1:5" ht="22.5" hidden="1" x14ac:dyDescent="0.25">
      <c r="A160" s="3" t="s">
        <v>314</v>
      </c>
      <c r="B160" s="2" t="s">
        <v>493</v>
      </c>
      <c r="C160" s="1">
        <v>788052</v>
      </c>
      <c r="D160" s="1">
        <v>198763.1</v>
      </c>
      <c r="E160" s="9"/>
    </row>
    <row r="161" spans="1:5" x14ac:dyDescent="0.25">
      <c r="A161" s="3" t="s">
        <v>321</v>
      </c>
      <c r="B161" s="2" t="s">
        <v>494</v>
      </c>
      <c r="C161" s="12">
        <v>563861</v>
      </c>
      <c r="D161" s="12">
        <v>140112</v>
      </c>
      <c r="E161" s="13">
        <f>D161/C161*100</f>
        <v>24.848677244923838</v>
      </c>
    </row>
    <row r="162" spans="1:5" ht="23.25" hidden="1" customHeight="1" x14ac:dyDescent="0.25">
      <c r="A162" s="3" t="s">
        <v>323</v>
      </c>
      <c r="B162" s="2" t="s">
        <v>495</v>
      </c>
      <c r="C162" s="1">
        <v>563861</v>
      </c>
      <c r="D162" s="1">
        <v>140112</v>
      </c>
      <c r="E162" s="9"/>
    </row>
    <row r="163" spans="1:5" hidden="1" x14ac:dyDescent="0.25">
      <c r="A163" s="3" t="s">
        <v>325</v>
      </c>
      <c r="B163" s="2" t="s">
        <v>496</v>
      </c>
      <c r="C163" s="1">
        <v>253861</v>
      </c>
      <c r="D163" s="1">
        <v>57589</v>
      </c>
      <c r="E163" s="9"/>
    </row>
    <row r="164" spans="1:5" ht="23.25" hidden="1" customHeight="1" x14ac:dyDescent="0.25">
      <c r="A164" s="3" t="s">
        <v>327</v>
      </c>
      <c r="B164" s="2" t="s">
        <v>497</v>
      </c>
      <c r="C164" s="1">
        <v>310000</v>
      </c>
      <c r="D164" s="1">
        <v>82523</v>
      </c>
      <c r="E164" s="9"/>
    </row>
    <row r="165" spans="1:5" ht="22.5" x14ac:dyDescent="0.25">
      <c r="A165" s="3" t="s">
        <v>498</v>
      </c>
      <c r="B165" s="2" t="s">
        <v>499</v>
      </c>
      <c r="C165" s="12">
        <v>1000000</v>
      </c>
      <c r="D165" s="12">
        <v>202190</v>
      </c>
      <c r="E165" s="13">
        <f t="shared" ref="E165:E168" si="21">D165/C165*100</f>
        <v>20.219000000000001</v>
      </c>
    </row>
    <row r="166" spans="1:5" ht="45" x14ac:dyDescent="0.25">
      <c r="A166" s="3" t="s">
        <v>500</v>
      </c>
      <c r="B166" s="2" t="s">
        <v>501</v>
      </c>
      <c r="C166" s="12">
        <v>1000000</v>
      </c>
      <c r="D166" s="12">
        <v>202190</v>
      </c>
      <c r="E166" s="13">
        <f t="shared" si="21"/>
        <v>20.219000000000001</v>
      </c>
    </row>
    <row r="167" spans="1:5" ht="33.75" customHeight="1" x14ac:dyDescent="0.25">
      <c r="A167" s="3" t="s">
        <v>502</v>
      </c>
      <c r="B167" s="2" t="s">
        <v>503</v>
      </c>
      <c r="C167" s="12">
        <v>400000</v>
      </c>
      <c r="D167" s="12">
        <v>202190</v>
      </c>
      <c r="E167" s="13">
        <f t="shared" si="21"/>
        <v>50.547499999999999</v>
      </c>
    </row>
    <row r="168" spans="1:5" ht="22.5" customHeight="1" x14ac:dyDescent="0.25">
      <c r="A168" s="3" t="s">
        <v>321</v>
      </c>
      <c r="B168" s="2" t="s">
        <v>504</v>
      </c>
      <c r="C168" s="12">
        <v>400000</v>
      </c>
      <c r="D168" s="12">
        <v>202190</v>
      </c>
      <c r="E168" s="13">
        <f t="shared" si="21"/>
        <v>50.547499999999999</v>
      </c>
    </row>
    <row r="169" spans="1:5" ht="34.5" hidden="1" customHeight="1" x14ac:dyDescent="0.25">
      <c r="A169" s="3" t="s">
        <v>323</v>
      </c>
      <c r="B169" s="2" t="s">
        <v>505</v>
      </c>
      <c r="C169" s="1">
        <v>400000</v>
      </c>
      <c r="D169" s="1">
        <v>202190</v>
      </c>
      <c r="E169" s="9"/>
    </row>
    <row r="170" spans="1:5" hidden="1" x14ac:dyDescent="0.25">
      <c r="A170" s="3" t="s">
        <v>327</v>
      </c>
      <c r="B170" s="2" t="s">
        <v>506</v>
      </c>
      <c r="C170" s="1">
        <v>400000</v>
      </c>
      <c r="D170" s="1">
        <v>202190</v>
      </c>
      <c r="E170" s="9"/>
    </row>
    <row r="171" spans="1:5" ht="32.25" customHeight="1" x14ac:dyDescent="0.25">
      <c r="A171" s="3" t="s">
        <v>507</v>
      </c>
      <c r="B171" s="2" t="s">
        <v>508</v>
      </c>
      <c r="C171" s="12">
        <v>600000</v>
      </c>
      <c r="D171" s="12">
        <v>0</v>
      </c>
      <c r="E171" s="13">
        <f t="shared" ref="E171:E172" si="22">D171/C171*100</f>
        <v>0</v>
      </c>
    </row>
    <row r="172" spans="1:5" x14ac:dyDescent="0.25">
      <c r="A172" s="3" t="s">
        <v>321</v>
      </c>
      <c r="B172" s="2" t="s">
        <v>509</v>
      </c>
      <c r="C172" s="12">
        <v>600000</v>
      </c>
      <c r="D172" s="12">
        <v>0</v>
      </c>
      <c r="E172" s="13">
        <f t="shared" si="22"/>
        <v>0</v>
      </c>
    </row>
    <row r="173" spans="1:5" ht="45.75" hidden="1" customHeight="1" x14ac:dyDescent="0.25">
      <c r="A173" s="3" t="s">
        <v>323</v>
      </c>
      <c r="B173" s="2" t="s">
        <v>510</v>
      </c>
      <c r="C173" s="1">
        <v>600000</v>
      </c>
      <c r="D173" s="1">
        <v>0</v>
      </c>
      <c r="E173" s="9"/>
    </row>
    <row r="174" spans="1:5" hidden="1" x14ac:dyDescent="0.25">
      <c r="A174" s="3" t="s">
        <v>327</v>
      </c>
      <c r="B174" s="2" t="s">
        <v>511</v>
      </c>
      <c r="C174" s="1">
        <v>600000</v>
      </c>
      <c r="D174" s="1">
        <v>0</v>
      </c>
      <c r="E174" s="9"/>
    </row>
    <row r="175" spans="1:5" ht="23.25" customHeight="1" x14ac:dyDescent="0.25">
      <c r="A175" s="3" t="s">
        <v>512</v>
      </c>
      <c r="B175" s="2" t="s">
        <v>513</v>
      </c>
      <c r="C175" s="12">
        <v>514299</v>
      </c>
      <c r="D175" s="12">
        <v>59312</v>
      </c>
      <c r="E175" s="13">
        <f t="shared" ref="E175:E179" si="23">D175/C175*100</f>
        <v>11.532590963622329</v>
      </c>
    </row>
    <row r="176" spans="1:5" ht="33.75" x14ac:dyDescent="0.25">
      <c r="A176" s="3" t="s">
        <v>514</v>
      </c>
      <c r="B176" s="2" t="s">
        <v>515</v>
      </c>
      <c r="C176" s="12">
        <v>514299</v>
      </c>
      <c r="D176" s="12">
        <v>59312</v>
      </c>
      <c r="E176" s="13">
        <f t="shared" si="23"/>
        <v>11.532590963622329</v>
      </c>
    </row>
    <row r="177" spans="1:5" ht="22.5" x14ac:dyDescent="0.25">
      <c r="A177" s="3" t="s">
        <v>516</v>
      </c>
      <c r="B177" s="2" t="s">
        <v>517</v>
      </c>
      <c r="C177" s="12">
        <v>514299</v>
      </c>
      <c r="D177" s="12">
        <v>59312</v>
      </c>
      <c r="E177" s="13">
        <f t="shared" si="23"/>
        <v>11.532590963622329</v>
      </c>
    </row>
    <row r="178" spans="1:5" ht="34.5" customHeight="1" x14ac:dyDescent="0.25">
      <c r="A178" s="3" t="s">
        <v>516</v>
      </c>
      <c r="B178" s="2" t="s">
        <v>518</v>
      </c>
      <c r="C178" s="12">
        <v>474299</v>
      </c>
      <c r="D178" s="12">
        <v>59312</v>
      </c>
      <c r="E178" s="13">
        <f t="shared" si="23"/>
        <v>12.505191872637303</v>
      </c>
    </row>
    <row r="179" spans="1:5" ht="23.25" customHeight="1" x14ac:dyDescent="0.25">
      <c r="A179" s="3" t="s">
        <v>321</v>
      </c>
      <c r="B179" s="2" t="s">
        <v>519</v>
      </c>
      <c r="C179" s="12">
        <v>474299</v>
      </c>
      <c r="D179" s="12">
        <v>59312</v>
      </c>
      <c r="E179" s="13">
        <f t="shared" si="23"/>
        <v>12.505191872637303</v>
      </c>
    </row>
    <row r="180" spans="1:5" ht="23.25" hidden="1" customHeight="1" x14ac:dyDescent="0.25">
      <c r="A180" s="3" t="s">
        <v>323</v>
      </c>
      <c r="B180" s="2" t="s">
        <v>520</v>
      </c>
      <c r="C180" s="1">
        <v>474299</v>
      </c>
      <c r="D180" s="1">
        <v>59312</v>
      </c>
      <c r="E180" s="9"/>
    </row>
    <row r="181" spans="1:5" hidden="1" x14ac:dyDescent="0.25">
      <c r="A181" s="3" t="s">
        <v>325</v>
      </c>
      <c r="B181" s="2" t="s">
        <v>521</v>
      </c>
      <c r="C181" s="1">
        <v>249480</v>
      </c>
      <c r="D181" s="1">
        <v>0</v>
      </c>
      <c r="E181" s="9"/>
    </row>
    <row r="182" spans="1:5" ht="23.25" hidden="1" customHeight="1" x14ac:dyDescent="0.25">
      <c r="A182" s="3" t="s">
        <v>327</v>
      </c>
      <c r="B182" s="2" t="s">
        <v>522</v>
      </c>
      <c r="C182" s="1">
        <v>224819</v>
      </c>
      <c r="D182" s="1">
        <v>59312</v>
      </c>
      <c r="E182" s="9"/>
    </row>
    <row r="183" spans="1:5" ht="22.5" x14ac:dyDescent="0.25">
      <c r="A183" s="3" t="s">
        <v>523</v>
      </c>
      <c r="B183" s="2" t="s">
        <v>524</v>
      </c>
      <c r="C183" s="12">
        <v>40000</v>
      </c>
      <c r="D183" s="12">
        <v>0</v>
      </c>
      <c r="E183" s="13">
        <f t="shared" ref="E183:E184" si="24">D183/C183*100</f>
        <v>0</v>
      </c>
    </row>
    <row r="184" spans="1:5" x14ac:dyDescent="0.25">
      <c r="A184" s="3" t="s">
        <v>321</v>
      </c>
      <c r="B184" s="2" t="s">
        <v>525</v>
      </c>
      <c r="C184" s="12">
        <v>40000</v>
      </c>
      <c r="D184" s="12">
        <v>0</v>
      </c>
      <c r="E184" s="13">
        <f t="shared" si="24"/>
        <v>0</v>
      </c>
    </row>
    <row r="185" spans="1:5" ht="23.25" hidden="1" customHeight="1" x14ac:dyDescent="0.25">
      <c r="A185" s="3" t="s">
        <v>323</v>
      </c>
      <c r="B185" s="2" t="s">
        <v>526</v>
      </c>
      <c r="C185" s="1">
        <v>40000</v>
      </c>
      <c r="D185" s="1">
        <v>0</v>
      </c>
      <c r="E185" s="9"/>
    </row>
    <row r="186" spans="1:5" hidden="1" x14ac:dyDescent="0.25">
      <c r="A186" s="3" t="s">
        <v>327</v>
      </c>
      <c r="B186" s="2" t="s">
        <v>527</v>
      </c>
      <c r="C186" s="1">
        <v>40000</v>
      </c>
      <c r="D186" s="1">
        <v>0</v>
      </c>
      <c r="E186" s="9"/>
    </row>
    <row r="187" spans="1:5" ht="23.25" customHeight="1" x14ac:dyDescent="0.25">
      <c r="A187" s="16" t="s">
        <v>528</v>
      </c>
      <c r="B187" s="17" t="s">
        <v>529</v>
      </c>
      <c r="C187" s="18">
        <v>16127687</v>
      </c>
      <c r="D187" s="18">
        <v>4122240.89</v>
      </c>
      <c r="E187" s="19">
        <f t="shared" ref="E187:E192" si="25">D187/C187*100</f>
        <v>25.560025377476634</v>
      </c>
    </row>
    <row r="188" spans="1:5" x14ac:dyDescent="0.25">
      <c r="A188" s="3" t="s">
        <v>530</v>
      </c>
      <c r="B188" s="2" t="s">
        <v>531</v>
      </c>
      <c r="C188" s="12">
        <v>3767455.14</v>
      </c>
      <c r="D188" s="12">
        <v>736072.64</v>
      </c>
      <c r="E188" s="13">
        <f t="shared" si="25"/>
        <v>19.537661701261822</v>
      </c>
    </row>
    <row r="189" spans="1:5" ht="33.75" x14ac:dyDescent="0.25">
      <c r="A189" s="3" t="s">
        <v>532</v>
      </c>
      <c r="B189" s="2" t="s">
        <v>533</v>
      </c>
      <c r="C189" s="12">
        <v>573000</v>
      </c>
      <c r="D189" s="12">
        <v>125000</v>
      </c>
      <c r="E189" s="13">
        <f t="shared" si="25"/>
        <v>21.815008726003491</v>
      </c>
    </row>
    <row r="190" spans="1:5" ht="22.5" x14ac:dyDescent="0.25">
      <c r="A190" s="3" t="s">
        <v>534</v>
      </c>
      <c r="B190" s="2" t="s">
        <v>535</v>
      </c>
      <c r="C190" s="12">
        <v>150000</v>
      </c>
      <c r="D190" s="12">
        <v>125000</v>
      </c>
      <c r="E190" s="13">
        <f t="shared" si="25"/>
        <v>83.333333333333343</v>
      </c>
    </row>
    <row r="191" spans="1:5" ht="34.5" customHeight="1" x14ac:dyDescent="0.25">
      <c r="A191" s="3" t="s">
        <v>536</v>
      </c>
      <c r="B191" s="2" t="s">
        <v>537</v>
      </c>
      <c r="C191" s="12">
        <v>150000</v>
      </c>
      <c r="D191" s="12">
        <v>125000</v>
      </c>
      <c r="E191" s="13">
        <f t="shared" si="25"/>
        <v>83.333333333333343</v>
      </c>
    </row>
    <row r="192" spans="1:5" ht="23.25" customHeight="1" x14ac:dyDescent="0.25">
      <c r="A192" s="3" t="s">
        <v>321</v>
      </c>
      <c r="B192" s="2" t="s">
        <v>538</v>
      </c>
      <c r="C192" s="12">
        <v>150000</v>
      </c>
      <c r="D192" s="12">
        <v>125000</v>
      </c>
      <c r="E192" s="13">
        <f t="shared" si="25"/>
        <v>83.333333333333343</v>
      </c>
    </row>
    <row r="193" spans="1:5" ht="23.25" hidden="1" customHeight="1" x14ac:dyDescent="0.25">
      <c r="A193" s="3" t="s">
        <v>323</v>
      </c>
      <c r="B193" s="2" t="s">
        <v>539</v>
      </c>
      <c r="C193" s="1">
        <v>150000</v>
      </c>
      <c r="D193" s="1">
        <v>125000</v>
      </c>
      <c r="E193" s="9"/>
    </row>
    <row r="194" spans="1:5" hidden="1" x14ac:dyDescent="0.25">
      <c r="A194" s="3" t="s">
        <v>327</v>
      </c>
      <c r="B194" s="2" t="s">
        <v>540</v>
      </c>
      <c r="C194" s="1">
        <v>150000</v>
      </c>
      <c r="D194" s="1">
        <v>125000</v>
      </c>
      <c r="E194" s="9"/>
    </row>
    <row r="195" spans="1:5" ht="23.25" hidden="1" customHeight="1" x14ac:dyDescent="0.25">
      <c r="A195" s="3" t="s">
        <v>299</v>
      </c>
      <c r="B195" s="2" t="s">
        <v>541</v>
      </c>
      <c r="C195" s="12">
        <v>423000</v>
      </c>
      <c r="D195" s="12">
        <v>0</v>
      </c>
      <c r="E195" s="13">
        <f t="shared" ref="E195:E197" si="26">D195/C195*100</f>
        <v>0</v>
      </c>
    </row>
    <row r="196" spans="1:5" ht="22.5" x14ac:dyDescent="0.25">
      <c r="A196" s="3" t="s">
        <v>542</v>
      </c>
      <c r="B196" s="2" t="s">
        <v>543</v>
      </c>
      <c r="C196" s="12">
        <v>423000</v>
      </c>
      <c r="D196" s="12">
        <v>0</v>
      </c>
      <c r="E196" s="13">
        <f t="shared" si="26"/>
        <v>0</v>
      </c>
    </row>
    <row r="197" spans="1:5" x14ac:dyDescent="0.25">
      <c r="A197" s="3" t="s">
        <v>321</v>
      </c>
      <c r="B197" s="2" t="s">
        <v>544</v>
      </c>
      <c r="C197" s="12">
        <v>423000</v>
      </c>
      <c r="D197" s="12">
        <v>0</v>
      </c>
      <c r="E197" s="13">
        <f t="shared" si="26"/>
        <v>0</v>
      </c>
    </row>
    <row r="198" spans="1:5" ht="23.25" hidden="1" customHeight="1" x14ac:dyDescent="0.25">
      <c r="A198" s="3" t="s">
        <v>323</v>
      </c>
      <c r="B198" s="2" t="s">
        <v>545</v>
      </c>
      <c r="C198" s="1">
        <v>423000</v>
      </c>
      <c r="D198" s="1">
        <v>0</v>
      </c>
      <c r="E198" s="9"/>
    </row>
    <row r="199" spans="1:5" hidden="1" x14ac:dyDescent="0.25">
      <c r="A199" s="3" t="s">
        <v>327</v>
      </c>
      <c r="B199" s="2" t="s">
        <v>546</v>
      </c>
      <c r="C199" s="1">
        <v>423000</v>
      </c>
      <c r="D199" s="1">
        <v>0</v>
      </c>
      <c r="E199" s="9"/>
    </row>
    <row r="200" spans="1:5" ht="23.25" customHeight="1" x14ac:dyDescent="0.25">
      <c r="A200" s="3" t="s">
        <v>368</v>
      </c>
      <c r="B200" s="2" t="s">
        <v>547</v>
      </c>
      <c r="C200" s="12">
        <v>3194455.14</v>
      </c>
      <c r="D200" s="12">
        <v>611072.64</v>
      </c>
      <c r="E200" s="13">
        <f t="shared" ref="E200:E203" si="27">D200/C200*100</f>
        <v>19.129166421789225</v>
      </c>
    </row>
    <row r="201" spans="1:5" hidden="1" x14ac:dyDescent="0.25">
      <c r="A201" s="3" t="s">
        <v>299</v>
      </c>
      <c r="B201" s="2" t="s">
        <v>548</v>
      </c>
      <c r="C201" s="12">
        <v>3194455.14</v>
      </c>
      <c r="D201" s="12">
        <v>611072.64</v>
      </c>
      <c r="E201" s="13">
        <f t="shared" si="27"/>
        <v>19.129166421789225</v>
      </c>
    </row>
    <row r="202" spans="1:5" ht="23.25" customHeight="1" x14ac:dyDescent="0.25">
      <c r="A202" s="3" t="s">
        <v>549</v>
      </c>
      <c r="B202" s="2" t="s">
        <v>550</v>
      </c>
      <c r="C202" s="12">
        <v>1704455.14</v>
      </c>
      <c r="D202" s="12">
        <v>491981.94</v>
      </c>
      <c r="E202" s="13">
        <f t="shared" si="27"/>
        <v>28.864469850464943</v>
      </c>
    </row>
    <row r="203" spans="1:5" ht="33.75" x14ac:dyDescent="0.25">
      <c r="A203" s="3" t="s">
        <v>285</v>
      </c>
      <c r="B203" s="2" t="s">
        <v>551</v>
      </c>
      <c r="C203" s="12">
        <v>1704455.14</v>
      </c>
      <c r="D203" s="12">
        <v>491981.94</v>
      </c>
      <c r="E203" s="13">
        <f t="shared" si="27"/>
        <v>28.864469850464943</v>
      </c>
    </row>
    <row r="204" spans="1:5" ht="23.25" hidden="1" customHeight="1" x14ac:dyDescent="0.25">
      <c r="A204" s="3" t="s">
        <v>287</v>
      </c>
      <c r="B204" s="2" t="s">
        <v>552</v>
      </c>
      <c r="C204" s="1">
        <v>1704455.14</v>
      </c>
      <c r="D204" s="1">
        <v>491981.94</v>
      </c>
      <c r="E204" s="9"/>
    </row>
    <row r="205" spans="1:5" ht="34.5" hidden="1" customHeight="1" x14ac:dyDescent="0.25">
      <c r="A205" s="3" t="s">
        <v>289</v>
      </c>
      <c r="B205" s="2" t="s">
        <v>553</v>
      </c>
      <c r="C205" s="1">
        <v>1309108</v>
      </c>
      <c r="D205" s="1">
        <v>377866.32</v>
      </c>
      <c r="E205" s="9"/>
    </row>
    <row r="206" spans="1:5" ht="22.5" hidden="1" x14ac:dyDescent="0.25">
      <c r="A206" s="3" t="s">
        <v>293</v>
      </c>
      <c r="B206" s="2" t="s">
        <v>554</v>
      </c>
      <c r="C206" s="1">
        <v>395347.14</v>
      </c>
      <c r="D206" s="1">
        <v>114115.62</v>
      </c>
      <c r="E206" s="9"/>
    </row>
    <row r="207" spans="1:5" ht="22.5" x14ac:dyDescent="0.25">
      <c r="A207" s="3" t="s">
        <v>555</v>
      </c>
      <c r="B207" s="2" t="s">
        <v>556</v>
      </c>
      <c r="C207" s="12">
        <v>1490000</v>
      </c>
      <c r="D207" s="12">
        <v>119090.7</v>
      </c>
      <c r="E207" s="13">
        <f t="shared" ref="E207:E208" si="28">D207/C207*100</f>
        <v>7.9926644295302012</v>
      </c>
    </row>
    <row r="208" spans="1:5" ht="23.25" customHeight="1" x14ac:dyDescent="0.25">
      <c r="A208" s="3" t="s">
        <v>321</v>
      </c>
      <c r="B208" s="2" t="s">
        <v>557</v>
      </c>
      <c r="C208" s="12">
        <v>1487000</v>
      </c>
      <c r="D208" s="12">
        <v>119090.7</v>
      </c>
      <c r="E208" s="13">
        <f t="shared" si="28"/>
        <v>8.0087895090786816</v>
      </c>
    </row>
    <row r="209" spans="1:5" ht="23.25" hidden="1" customHeight="1" x14ac:dyDescent="0.25">
      <c r="A209" s="3" t="s">
        <v>323</v>
      </c>
      <c r="B209" s="2" t="s">
        <v>558</v>
      </c>
      <c r="C209" s="1">
        <v>1487000</v>
      </c>
      <c r="D209" s="1">
        <v>119090.7</v>
      </c>
      <c r="E209" s="9"/>
    </row>
    <row r="210" spans="1:5" hidden="1" x14ac:dyDescent="0.25">
      <c r="A210" s="3" t="s">
        <v>325</v>
      </c>
      <c r="B210" s="2" t="s">
        <v>559</v>
      </c>
      <c r="C210" s="1">
        <v>18500</v>
      </c>
      <c r="D210" s="1">
        <v>1030.7</v>
      </c>
      <c r="E210" s="9"/>
    </row>
    <row r="211" spans="1:5" ht="23.25" hidden="1" customHeight="1" x14ac:dyDescent="0.25">
      <c r="A211" s="3" t="s">
        <v>327</v>
      </c>
      <c r="B211" s="2" t="s">
        <v>560</v>
      </c>
      <c r="C211" s="1">
        <v>1468500</v>
      </c>
      <c r="D211" s="1">
        <v>118060</v>
      </c>
      <c r="E211" s="9"/>
    </row>
    <row r="212" spans="1:5" x14ac:dyDescent="0.25">
      <c r="A212" s="3" t="s">
        <v>347</v>
      </c>
      <c r="B212" s="2" t="s">
        <v>561</v>
      </c>
      <c r="C212" s="12">
        <v>3000</v>
      </c>
      <c r="D212" s="12">
        <v>0</v>
      </c>
      <c r="E212" s="13">
        <f>D212/C212*100</f>
        <v>0</v>
      </c>
    </row>
    <row r="213" spans="1:5" hidden="1" x14ac:dyDescent="0.25">
      <c r="A213" s="3" t="s">
        <v>349</v>
      </c>
      <c r="B213" s="2" t="s">
        <v>562</v>
      </c>
      <c r="C213" s="1">
        <v>3000</v>
      </c>
      <c r="D213" s="1">
        <v>0</v>
      </c>
      <c r="E213" s="9"/>
    </row>
    <row r="214" spans="1:5" hidden="1" x14ac:dyDescent="0.25">
      <c r="A214" s="3" t="s">
        <v>353</v>
      </c>
      <c r="B214" s="2" t="s">
        <v>563</v>
      </c>
      <c r="C214" s="1">
        <v>3000</v>
      </c>
      <c r="D214" s="1">
        <v>0</v>
      </c>
      <c r="E214" s="9"/>
    </row>
    <row r="215" spans="1:5" x14ac:dyDescent="0.25">
      <c r="A215" s="3" t="s">
        <v>564</v>
      </c>
      <c r="B215" s="2" t="s">
        <v>565</v>
      </c>
      <c r="C215" s="12">
        <v>1760000</v>
      </c>
      <c r="D215" s="12">
        <v>609561.9</v>
      </c>
      <c r="E215" s="13">
        <f t="shared" ref="E215:E219" si="29">D215/C215*100</f>
        <v>34.634198863636371</v>
      </c>
    </row>
    <row r="216" spans="1:5" ht="22.5" x14ac:dyDescent="0.25">
      <c r="A216" s="3" t="s">
        <v>566</v>
      </c>
      <c r="B216" s="2" t="s">
        <v>567</v>
      </c>
      <c r="C216" s="12">
        <v>1760000</v>
      </c>
      <c r="D216" s="12">
        <v>609561.9</v>
      </c>
      <c r="E216" s="13">
        <f t="shared" si="29"/>
        <v>34.634198863636371</v>
      </c>
    </row>
    <row r="217" spans="1:5" ht="22.5" x14ac:dyDescent="0.25">
      <c r="A217" s="3" t="s">
        <v>568</v>
      </c>
      <c r="B217" s="2" t="s">
        <v>569</v>
      </c>
      <c r="C217" s="12">
        <v>1760000</v>
      </c>
      <c r="D217" s="12">
        <v>609561.9</v>
      </c>
      <c r="E217" s="13">
        <f t="shared" si="29"/>
        <v>34.634198863636371</v>
      </c>
    </row>
    <row r="218" spans="1:5" ht="23.25" customHeight="1" x14ac:dyDescent="0.25">
      <c r="A218" s="3" t="s">
        <v>568</v>
      </c>
      <c r="B218" s="2" t="s">
        <v>570</v>
      </c>
      <c r="C218" s="12">
        <v>1760000</v>
      </c>
      <c r="D218" s="12">
        <v>609561.9</v>
      </c>
      <c r="E218" s="13">
        <f t="shared" si="29"/>
        <v>34.634198863636371</v>
      </c>
    </row>
    <row r="219" spans="1:5" ht="23.25" customHeight="1" x14ac:dyDescent="0.25">
      <c r="A219" s="3" t="s">
        <v>321</v>
      </c>
      <c r="B219" s="2" t="s">
        <v>571</v>
      </c>
      <c r="C219" s="12">
        <v>1760000</v>
      </c>
      <c r="D219" s="12">
        <v>609561.9</v>
      </c>
      <c r="E219" s="13">
        <f t="shared" si="29"/>
        <v>34.634198863636371</v>
      </c>
    </row>
    <row r="220" spans="1:5" ht="23.25" hidden="1" customHeight="1" x14ac:dyDescent="0.25">
      <c r="A220" s="3" t="s">
        <v>323</v>
      </c>
      <c r="B220" s="2" t="s">
        <v>572</v>
      </c>
      <c r="C220" s="1">
        <v>1760000</v>
      </c>
      <c r="D220" s="1">
        <v>609561.9</v>
      </c>
      <c r="E220" s="9"/>
    </row>
    <row r="221" spans="1:5" hidden="1" x14ac:dyDescent="0.25">
      <c r="A221" s="3" t="s">
        <v>327</v>
      </c>
      <c r="B221" s="2" t="s">
        <v>573</v>
      </c>
      <c r="C221" s="1">
        <v>1760000</v>
      </c>
      <c r="D221" s="1">
        <v>609561.9</v>
      </c>
      <c r="E221" s="9"/>
    </row>
    <row r="222" spans="1:5" ht="23.25" customHeight="1" x14ac:dyDescent="0.25">
      <c r="A222" s="3" t="s">
        <v>574</v>
      </c>
      <c r="B222" s="2" t="s">
        <v>575</v>
      </c>
      <c r="C222" s="12">
        <v>10600231.859999999</v>
      </c>
      <c r="D222" s="12">
        <v>2776606.35</v>
      </c>
      <c r="E222" s="13">
        <f t="shared" ref="E222:E226" si="30">D222/C222*100</f>
        <v>26.193826575412288</v>
      </c>
    </row>
    <row r="223" spans="1:5" ht="33.75" x14ac:dyDescent="0.25">
      <c r="A223" s="3" t="s">
        <v>576</v>
      </c>
      <c r="B223" s="2" t="s">
        <v>577</v>
      </c>
      <c r="C223" s="12">
        <v>570000</v>
      </c>
      <c r="D223" s="12">
        <v>270515.7</v>
      </c>
      <c r="E223" s="13">
        <f t="shared" si="30"/>
        <v>47.458894736842105</v>
      </c>
    </row>
    <row r="224" spans="1:5" x14ac:dyDescent="0.25">
      <c r="A224" s="3" t="s">
        <v>578</v>
      </c>
      <c r="B224" s="2" t="s">
        <v>579</v>
      </c>
      <c r="C224" s="12">
        <v>570000</v>
      </c>
      <c r="D224" s="12">
        <v>270515.7</v>
      </c>
      <c r="E224" s="13">
        <f t="shared" si="30"/>
        <v>47.458894736842105</v>
      </c>
    </row>
    <row r="225" spans="1:5" ht="23.25" customHeight="1" x14ac:dyDescent="0.25">
      <c r="A225" s="3" t="s">
        <v>580</v>
      </c>
      <c r="B225" s="2" t="s">
        <v>581</v>
      </c>
      <c r="C225" s="12">
        <v>194484</v>
      </c>
      <c r="D225" s="12">
        <v>0</v>
      </c>
      <c r="E225" s="13">
        <f t="shared" si="30"/>
        <v>0</v>
      </c>
    </row>
    <row r="226" spans="1:5" x14ac:dyDescent="0.25">
      <c r="A226" s="3" t="s">
        <v>321</v>
      </c>
      <c r="B226" s="2" t="s">
        <v>582</v>
      </c>
      <c r="C226" s="12">
        <v>194484</v>
      </c>
      <c r="D226" s="12">
        <v>0</v>
      </c>
      <c r="E226" s="13">
        <f t="shared" si="30"/>
        <v>0</v>
      </c>
    </row>
    <row r="227" spans="1:5" ht="23.25" hidden="1" customHeight="1" x14ac:dyDescent="0.25">
      <c r="A227" s="3" t="s">
        <v>323</v>
      </c>
      <c r="B227" s="2" t="s">
        <v>583</v>
      </c>
      <c r="C227" s="1">
        <v>194484</v>
      </c>
      <c r="D227" s="1">
        <v>0</v>
      </c>
      <c r="E227" s="9"/>
    </row>
    <row r="228" spans="1:5" hidden="1" x14ac:dyDescent="0.25">
      <c r="A228" s="3" t="s">
        <v>327</v>
      </c>
      <c r="B228" s="2" t="s">
        <v>584</v>
      </c>
      <c r="C228" s="1">
        <v>194484</v>
      </c>
      <c r="D228" s="1">
        <v>0</v>
      </c>
      <c r="E228" s="9"/>
    </row>
    <row r="229" spans="1:5" ht="23.25" customHeight="1" x14ac:dyDescent="0.25">
      <c r="A229" s="3" t="s">
        <v>585</v>
      </c>
      <c r="B229" s="2" t="s">
        <v>586</v>
      </c>
      <c r="C229" s="12">
        <v>45000</v>
      </c>
      <c r="D229" s="12">
        <v>0</v>
      </c>
      <c r="E229" s="13">
        <f t="shared" ref="E229:E230" si="31">D229/C229*100</f>
        <v>0</v>
      </c>
    </row>
    <row r="230" spans="1:5" x14ac:dyDescent="0.25">
      <c r="A230" s="3" t="s">
        <v>321</v>
      </c>
      <c r="B230" s="2" t="s">
        <v>587</v>
      </c>
      <c r="C230" s="12">
        <v>45000</v>
      </c>
      <c r="D230" s="12">
        <v>0</v>
      </c>
      <c r="E230" s="13">
        <f t="shared" si="31"/>
        <v>0</v>
      </c>
    </row>
    <row r="231" spans="1:5" ht="23.25" hidden="1" customHeight="1" x14ac:dyDescent="0.25">
      <c r="A231" s="3" t="s">
        <v>323</v>
      </c>
      <c r="B231" s="2" t="s">
        <v>588</v>
      </c>
      <c r="C231" s="1">
        <v>45000</v>
      </c>
      <c r="D231" s="1">
        <v>0</v>
      </c>
      <c r="E231" s="9"/>
    </row>
    <row r="232" spans="1:5" hidden="1" x14ac:dyDescent="0.25">
      <c r="A232" s="3" t="s">
        <v>327</v>
      </c>
      <c r="B232" s="2" t="s">
        <v>589</v>
      </c>
      <c r="C232" s="1">
        <v>45000</v>
      </c>
      <c r="D232" s="1">
        <v>0</v>
      </c>
      <c r="E232" s="9"/>
    </row>
    <row r="233" spans="1:5" ht="23.25" customHeight="1" x14ac:dyDescent="0.25">
      <c r="A233" s="3" t="s">
        <v>590</v>
      </c>
      <c r="B233" s="2" t="s">
        <v>591</v>
      </c>
      <c r="C233" s="12">
        <v>270516</v>
      </c>
      <c r="D233" s="12">
        <v>270515.7</v>
      </c>
      <c r="E233" s="13">
        <f t="shared" ref="E233:E234" si="32">D233/C233*100</f>
        <v>99.999889100829535</v>
      </c>
    </row>
    <row r="234" spans="1:5" x14ac:dyDescent="0.25">
      <c r="A234" s="3" t="s">
        <v>321</v>
      </c>
      <c r="B234" s="2" t="s">
        <v>592</v>
      </c>
      <c r="C234" s="12">
        <v>270516</v>
      </c>
      <c r="D234" s="12">
        <v>270515.7</v>
      </c>
      <c r="E234" s="13">
        <f t="shared" si="32"/>
        <v>99.999889100829535</v>
      </c>
    </row>
    <row r="235" spans="1:5" ht="23.25" hidden="1" customHeight="1" x14ac:dyDescent="0.25">
      <c r="A235" s="3" t="s">
        <v>323</v>
      </c>
      <c r="B235" s="2" t="s">
        <v>593</v>
      </c>
      <c r="C235" s="1">
        <v>270516</v>
      </c>
      <c r="D235" s="1">
        <v>270515.7</v>
      </c>
      <c r="E235" s="9"/>
    </row>
    <row r="236" spans="1:5" hidden="1" x14ac:dyDescent="0.25">
      <c r="A236" s="3" t="s">
        <v>327</v>
      </c>
      <c r="B236" s="2" t="s">
        <v>594</v>
      </c>
      <c r="C236" s="1">
        <v>270516</v>
      </c>
      <c r="D236" s="1">
        <v>270515.7</v>
      </c>
      <c r="E236" s="9"/>
    </row>
    <row r="237" spans="1:5" ht="23.25" customHeight="1" x14ac:dyDescent="0.25">
      <c r="A237" s="3" t="s">
        <v>595</v>
      </c>
      <c r="B237" s="2" t="s">
        <v>596</v>
      </c>
      <c r="C237" s="12">
        <v>60000</v>
      </c>
      <c r="D237" s="12">
        <v>0</v>
      </c>
      <c r="E237" s="13">
        <f t="shared" ref="E237:E238" si="33">D237/C237*100</f>
        <v>0</v>
      </c>
    </row>
    <row r="238" spans="1:5" x14ac:dyDescent="0.25">
      <c r="A238" s="3" t="s">
        <v>321</v>
      </c>
      <c r="B238" s="2" t="s">
        <v>597</v>
      </c>
      <c r="C238" s="12">
        <v>60000</v>
      </c>
      <c r="D238" s="12">
        <v>0</v>
      </c>
      <c r="E238" s="13">
        <f t="shared" si="33"/>
        <v>0</v>
      </c>
    </row>
    <row r="239" spans="1:5" ht="23.25" hidden="1" customHeight="1" x14ac:dyDescent="0.25">
      <c r="A239" s="3" t="s">
        <v>323</v>
      </c>
      <c r="B239" s="2" t="s">
        <v>598</v>
      </c>
      <c r="C239" s="1">
        <v>60000</v>
      </c>
      <c r="D239" s="1">
        <v>0</v>
      </c>
      <c r="E239" s="9"/>
    </row>
    <row r="240" spans="1:5" hidden="1" x14ac:dyDescent="0.25">
      <c r="A240" s="3" t="s">
        <v>327</v>
      </c>
      <c r="B240" s="2" t="s">
        <v>599</v>
      </c>
      <c r="C240" s="1">
        <v>60000</v>
      </c>
      <c r="D240" s="1">
        <v>0</v>
      </c>
      <c r="E240" s="9"/>
    </row>
    <row r="241" spans="1:5" ht="23.25" hidden="1" customHeight="1" x14ac:dyDescent="0.25">
      <c r="A241" s="3" t="s">
        <v>299</v>
      </c>
      <c r="B241" s="2" t="s">
        <v>600</v>
      </c>
      <c r="C241" s="12">
        <v>70000</v>
      </c>
      <c r="D241" s="12">
        <v>0</v>
      </c>
      <c r="E241" s="13">
        <f t="shared" ref="E241:E244" si="34">D241/C241*100</f>
        <v>0</v>
      </c>
    </row>
    <row r="242" spans="1:5" ht="22.5" x14ac:dyDescent="0.25">
      <c r="A242" s="3" t="s">
        <v>601</v>
      </c>
      <c r="B242" s="2" t="s">
        <v>602</v>
      </c>
      <c r="C242" s="12">
        <v>70000</v>
      </c>
      <c r="D242" s="12">
        <v>0</v>
      </c>
      <c r="E242" s="13">
        <f t="shared" si="34"/>
        <v>0</v>
      </c>
    </row>
    <row r="243" spans="1:5" ht="23.25" customHeight="1" x14ac:dyDescent="0.25">
      <c r="A243" s="3" t="s">
        <v>605</v>
      </c>
      <c r="B243" s="2" t="s">
        <v>606</v>
      </c>
      <c r="C243" s="12">
        <v>70000</v>
      </c>
      <c r="D243" s="12">
        <v>0</v>
      </c>
      <c r="E243" s="13">
        <f t="shared" si="34"/>
        <v>0</v>
      </c>
    </row>
    <row r="244" spans="1:5" x14ac:dyDescent="0.25">
      <c r="A244" s="3" t="s">
        <v>321</v>
      </c>
      <c r="B244" s="2" t="s">
        <v>607</v>
      </c>
      <c r="C244" s="12">
        <v>70000</v>
      </c>
      <c r="D244" s="12">
        <v>0</v>
      </c>
      <c r="E244" s="13">
        <f t="shared" si="34"/>
        <v>0</v>
      </c>
    </row>
    <row r="245" spans="1:5" ht="23.25" hidden="1" customHeight="1" x14ac:dyDescent="0.25">
      <c r="A245" s="3" t="s">
        <v>323</v>
      </c>
      <c r="B245" s="2" t="s">
        <v>608</v>
      </c>
      <c r="C245" s="1">
        <v>70000</v>
      </c>
      <c r="D245" s="1">
        <v>0</v>
      </c>
      <c r="E245" s="9"/>
    </row>
    <row r="246" spans="1:5" hidden="1" x14ac:dyDescent="0.25">
      <c r="A246" s="3" t="s">
        <v>327</v>
      </c>
      <c r="B246" s="2" t="s">
        <v>609</v>
      </c>
      <c r="C246" s="1">
        <v>70000</v>
      </c>
      <c r="D246" s="1">
        <v>0</v>
      </c>
      <c r="E246" s="9"/>
    </row>
    <row r="247" spans="1:5" ht="31.5" customHeight="1" x14ac:dyDescent="0.25">
      <c r="A247" s="3" t="s">
        <v>610</v>
      </c>
      <c r="B247" s="2" t="s">
        <v>611</v>
      </c>
      <c r="C247" s="12">
        <v>1200000</v>
      </c>
      <c r="D247" s="12">
        <v>265735.69</v>
      </c>
      <c r="E247" s="13">
        <f t="shared" ref="E247:E250" si="35">D247/C247*100</f>
        <v>22.144640833333334</v>
      </c>
    </row>
    <row r="248" spans="1:5" hidden="1" x14ac:dyDescent="0.25">
      <c r="A248" s="3" t="s">
        <v>299</v>
      </c>
      <c r="B248" s="2" t="s">
        <v>612</v>
      </c>
      <c r="C248" s="12">
        <v>1200000</v>
      </c>
      <c r="D248" s="12">
        <v>265735.69</v>
      </c>
      <c r="E248" s="13">
        <f t="shared" si="35"/>
        <v>22.144640833333334</v>
      </c>
    </row>
    <row r="249" spans="1:5" ht="34.5" customHeight="1" x14ac:dyDescent="0.25">
      <c r="A249" s="3" t="s">
        <v>613</v>
      </c>
      <c r="B249" s="2" t="s">
        <v>614</v>
      </c>
      <c r="C249" s="12">
        <v>1200000</v>
      </c>
      <c r="D249" s="12">
        <v>265735.69</v>
      </c>
      <c r="E249" s="13">
        <f t="shared" si="35"/>
        <v>22.144640833333334</v>
      </c>
    </row>
    <row r="250" spans="1:5" x14ac:dyDescent="0.25">
      <c r="A250" s="3" t="s">
        <v>321</v>
      </c>
      <c r="B250" s="2" t="s">
        <v>615</v>
      </c>
      <c r="C250" s="12">
        <v>1200000</v>
      </c>
      <c r="D250" s="12">
        <v>265735.69</v>
      </c>
      <c r="E250" s="13">
        <f t="shared" si="35"/>
        <v>22.144640833333334</v>
      </c>
    </row>
    <row r="251" spans="1:5" ht="34.5" hidden="1" customHeight="1" x14ac:dyDescent="0.25">
      <c r="A251" s="3" t="s">
        <v>323</v>
      </c>
      <c r="B251" s="2" t="s">
        <v>616</v>
      </c>
      <c r="C251" s="1">
        <v>1200000</v>
      </c>
      <c r="D251" s="1">
        <v>265735.69</v>
      </c>
      <c r="E251" s="9"/>
    </row>
    <row r="252" spans="1:5" hidden="1" x14ac:dyDescent="0.25">
      <c r="A252" s="3" t="s">
        <v>325</v>
      </c>
      <c r="B252" s="2" t="s">
        <v>617</v>
      </c>
      <c r="C252" s="1">
        <v>102704</v>
      </c>
      <c r="D252" s="1">
        <v>14310.58</v>
      </c>
      <c r="E252" s="9"/>
    </row>
    <row r="253" spans="1:5" ht="23.25" hidden="1" customHeight="1" x14ac:dyDescent="0.25">
      <c r="A253" s="3" t="s">
        <v>327</v>
      </c>
      <c r="B253" s="2" t="s">
        <v>618</v>
      </c>
      <c r="C253" s="1">
        <v>1097296</v>
      </c>
      <c r="D253" s="1">
        <v>251425.11</v>
      </c>
      <c r="E253" s="9"/>
    </row>
    <row r="254" spans="1:5" ht="22.5" x14ac:dyDescent="0.25">
      <c r="A254" s="3" t="s">
        <v>439</v>
      </c>
      <c r="B254" s="2" t="s">
        <v>619</v>
      </c>
      <c r="C254" s="12">
        <v>7978087</v>
      </c>
      <c r="D254" s="12">
        <v>1961367.67</v>
      </c>
      <c r="E254" s="13">
        <f t="shared" ref="E254:E257" si="36">D254/C254*100</f>
        <v>24.584435717484652</v>
      </c>
    </row>
    <row r="255" spans="1:5" hidden="1" x14ac:dyDescent="0.25">
      <c r="A255" s="3" t="s">
        <v>281</v>
      </c>
      <c r="B255" s="2" t="s">
        <v>620</v>
      </c>
      <c r="C255" s="12">
        <v>7978087</v>
      </c>
      <c r="D255" s="12">
        <v>1961367.67</v>
      </c>
      <c r="E255" s="13">
        <f t="shared" si="36"/>
        <v>24.584435717484652</v>
      </c>
    </row>
    <row r="256" spans="1:5" ht="23.25" customHeight="1" x14ac:dyDescent="0.25">
      <c r="A256" s="3" t="s">
        <v>442</v>
      </c>
      <c r="B256" s="2" t="s">
        <v>621</v>
      </c>
      <c r="C256" s="12">
        <v>7978087</v>
      </c>
      <c r="D256" s="12">
        <v>1961367.67</v>
      </c>
      <c r="E256" s="13">
        <f t="shared" si="36"/>
        <v>24.584435717484652</v>
      </c>
    </row>
    <row r="257" spans="1:5" ht="33.75" x14ac:dyDescent="0.25">
      <c r="A257" s="3" t="s">
        <v>285</v>
      </c>
      <c r="B257" s="2" t="s">
        <v>622</v>
      </c>
      <c r="C257" s="12">
        <v>6698087</v>
      </c>
      <c r="D257" s="12">
        <v>1698018.67</v>
      </c>
      <c r="E257" s="13">
        <f t="shared" si="36"/>
        <v>25.350800459892504</v>
      </c>
    </row>
    <row r="258" spans="1:5" ht="23.25" hidden="1" customHeight="1" x14ac:dyDescent="0.25">
      <c r="A258" s="3" t="s">
        <v>310</v>
      </c>
      <c r="B258" s="2" t="s">
        <v>623</v>
      </c>
      <c r="C258" s="1">
        <v>6698087</v>
      </c>
      <c r="D258" s="1">
        <v>1698018.67</v>
      </c>
      <c r="E258" s="9"/>
    </row>
    <row r="259" spans="1:5" ht="34.5" hidden="1" customHeight="1" x14ac:dyDescent="0.25">
      <c r="A259" s="3" t="s">
        <v>312</v>
      </c>
      <c r="B259" s="2" t="s">
        <v>624</v>
      </c>
      <c r="C259" s="1">
        <v>5144460</v>
      </c>
      <c r="D259" s="1">
        <v>1306481.27</v>
      </c>
      <c r="E259" s="9"/>
    </row>
    <row r="260" spans="1:5" ht="22.5" hidden="1" x14ac:dyDescent="0.25">
      <c r="A260" s="3" t="s">
        <v>314</v>
      </c>
      <c r="B260" s="2" t="s">
        <v>625</v>
      </c>
      <c r="C260" s="1">
        <v>1553627</v>
      </c>
      <c r="D260" s="1">
        <v>391537.4</v>
      </c>
      <c r="E260" s="9"/>
    </row>
    <row r="261" spans="1:5" x14ac:dyDescent="0.25">
      <c r="A261" s="3" t="s">
        <v>321</v>
      </c>
      <c r="B261" s="2" t="s">
        <v>626</v>
      </c>
      <c r="C261" s="12">
        <v>1280000</v>
      </c>
      <c r="D261" s="12">
        <v>263349</v>
      </c>
      <c r="E261" s="13">
        <f>D261/C261*100</f>
        <v>20.574140625000002</v>
      </c>
    </row>
    <row r="262" spans="1:5" ht="23.25" hidden="1" customHeight="1" x14ac:dyDescent="0.25">
      <c r="A262" s="3" t="s">
        <v>323</v>
      </c>
      <c r="B262" s="2" t="s">
        <v>627</v>
      </c>
      <c r="C262" s="1">
        <v>1280000</v>
      </c>
      <c r="D262" s="1">
        <v>263349</v>
      </c>
      <c r="E262" s="9"/>
    </row>
    <row r="263" spans="1:5" hidden="1" x14ac:dyDescent="0.25">
      <c r="A263" s="3" t="s">
        <v>325</v>
      </c>
      <c r="B263" s="2" t="s">
        <v>628</v>
      </c>
      <c r="C263" s="1">
        <v>235000</v>
      </c>
      <c r="D263" s="1">
        <v>7800</v>
      </c>
      <c r="E263" s="9"/>
    </row>
    <row r="264" spans="1:5" ht="23.25" hidden="1" customHeight="1" x14ac:dyDescent="0.25">
      <c r="A264" s="3" t="s">
        <v>327</v>
      </c>
      <c r="B264" s="2" t="s">
        <v>629</v>
      </c>
      <c r="C264" s="1">
        <v>1045000</v>
      </c>
      <c r="D264" s="1">
        <v>255549</v>
      </c>
      <c r="E264" s="9"/>
    </row>
    <row r="265" spans="1:5" ht="22.5" x14ac:dyDescent="0.25">
      <c r="A265" s="3" t="s">
        <v>368</v>
      </c>
      <c r="B265" s="2" t="s">
        <v>630</v>
      </c>
      <c r="C265" s="12">
        <v>666144.86</v>
      </c>
      <c r="D265" s="12">
        <v>162987.29</v>
      </c>
      <c r="E265" s="13">
        <f t="shared" ref="E265:E268" si="37">D265/C265*100</f>
        <v>24.467244256752206</v>
      </c>
    </row>
    <row r="266" spans="1:5" hidden="1" x14ac:dyDescent="0.25">
      <c r="A266" s="3" t="s">
        <v>299</v>
      </c>
      <c r="B266" s="2" t="s">
        <v>631</v>
      </c>
      <c r="C266" s="12">
        <v>666144.86</v>
      </c>
      <c r="D266" s="12">
        <v>162987.29</v>
      </c>
      <c r="E266" s="13">
        <f t="shared" si="37"/>
        <v>24.467244256752206</v>
      </c>
    </row>
    <row r="267" spans="1:5" ht="23.25" customHeight="1" x14ac:dyDescent="0.25">
      <c r="A267" s="3" t="s">
        <v>549</v>
      </c>
      <c r="B267" s="2" t="s">
        <v>632</v>
      </c>
      <c r="C267" s="12">
        <v>666144.86</v>
      </c>
      <c r="D267" s="12">
        <v>162987.29</v>
      </c>
      <c r="E267" s="13">
        <f t="shared" si="37"/>
        <v>24.467244256752206</v>
      </c>
    </row>
    <row r="268" spans="1:5" ht="33.75" x14ac:dyDescent="0.25">
      <c r="A268" s="3" t="s">
        <v>285</v>
      </c>
      <c r="B268" s="2" t="s">
        <v>633</v>
      </c>
      <c r="C268" s="12">
        <v>666144.86</v>
      </c>
      <c r="D268" s="12">
        <v>162987.29</v>
      </c>
      <c r="E268" s="13">
        <f t="shared" si="37"/>
        <v>24.467244256752206</v>
      </c>
    </row>
    <row r="269" spans="1:5" ht="23.25" hidden="1" customHeight="1" x14ac:dyDescent="0.25">
      <c r="A269" s="3" t="s">
        <v>310</v>
      </c>
      <c r="B269" s="2" t="s">
        <v>634</v>
      </c>
      <c r="C269" s="1">
        <v>666144.86</v>
      </c>
      <c r="D269" s="1">
        <v>162987.29</v>
      </c>
      <c r="E269" s="9"/>
    </row>
    <row r="270" spans="1:5" ht="34.5" hidden="1" customHeight="1" x14ac:dyDescent="0.25">
      <c r="A270" s="3" t="s">
        <v>312</v>
      </c>
      <c r="B270" s="2" t="s">
        <v>635</v>
      </c>
      <c r="C270" s="1">
        <v>511632</v>
      </c>
      <c r="D270" s="1">
        <v>131175.79999999999</v>
      </c>
      <c r="E270" s="9"/>
    </row>
    <row r="271" spans="1:5" ht="22.5" hidden="1" x14ac:dyDescent="0.25">
      <c r="A271" s="3" t="s">
        <v>314</v>
      </c>
      <c r="B271" s="2" t="s">
        <v>636</v>
      </c>
      <c r="C271" s="1">
        <v>154512.85999999999</v>
      </c>
      <c r="D271" s="1">
        <v>31811.49</v>
      </c>
      <c r="E271" s="9"/>
    </row>
    <row r="272" spans="1:5" ht="22.5" x14ac:dyDescent="0.25">
      <c r="A272" s="3" t="s">
        <v>406</v>
      </c>
      <c r="B272" s="2" t="s">
        <v>637</v>
      </c>
      <c r="C272" s="12">
        <v>116000</v>
      </c>
      <c r="D272" s="12">
        <v>116000</v>
      </c>
      <c r="E272" s="13">
        <f t="shared" ref="E272:E274" si="38">D272/C272*100</f>
        <v>100</v>
      </c>
    </row>
    <row r="273" spans="1:5" ht="23.25" customHeight="1" x14ac:dyDescent="0.25">
      <c r="A273" s="3" t="s">
        <v>410</v>
      </c>
      <c r="B273" s="2" t="s">
        <v>639</v>
      </c>
      <c r="C273" s="12">
        <v>116000</v>
      </c>
      <c r="D273" s="12">
        <v>116000</v>
      </c>
      <c r="E273" s="13">
        <f t="shared" si="38"/>
        <v>100</v>
      </c>
    </row>
    <row r="274" spans="1:5" x14ac:dyDescent="0.25">
      <c r="A274" s="3" t="s">
        <v>321</v>
      </c>
      <c r="B274" s="2" t="s">
        <v>640</v>
      </c>
      <c r="C274" s="12">
        <v>116000</v>
      </c>
      <c r="D274" s="12">
        <v>116000</v>
      </c>
      <c r="E274" s="13">
        <f t="shared" si="38"/>
        <v>100</v>
      </c>
    </row>
    <row r="275" spans="1:5" ht="22.5" hidden="1" x14ac:dyDescent="0.25">
      <c r="A275" s="3" t="s">
        <v>323</v>
      </c>
      <c r="B275" s="2" t="s">
        <v>641</v>
      </c>
      <c r="C275" s="1">
        <v>116000</v>
      </c>
      <c r="D275" s="1">
        <v>116000</v>
      </c>
      <c r="E275" s="9"/>
    </row>
    <row r="276" spans="1:5" hidden="1" x14ac:dyDescent="0.25">
      <c r="A276" s="3" t="s">
        <v>327</v>
      </c>
      <c r="B276" s="2" t="s">
        <v>642</v>
      </c>
      <c r="C276" s="1">
        <v>116000</v>
      </c>
      <c r="D276" s="1">
        <v>116000</v>
      </c>
      <c r="E276" s="9"/>
    </row>
    <row r="277" spans="1:5" ht="23.25" customHeight="1" x14ac:dyDescent="0.25">
      <c r="A277" s="16" t="s">
        <v>643</v>
      </c>
      <c r="B277" s="17" t="s">
        <v>644</v>
      </c>
      <c r="C277" s="18">
        <v>12658122</v>
      </c>
      <c r="D277" s="18">
        <v>4236533</v>
      </c>
      <c r="E277" s="19">
        <f t="shared" ref="E277:E282" si="39">D277/C277*100</f>
        <v>33.468890566862918</v>
      </c>
    </row>
    <row r="278" spans="1:5" x14ac:dyDescent="0.25">
      <c r="A278" s="3" t="s">
        <v>645</v>
      </c>
      <c r="B278" s="2" t="s">
        <v>646</v>
      </c>
      <c r="C278" s="12">
        <v>10216920</v>
      </c>
      <c r="D278" s="12">
        <v>4128000</v>
      </c>
      <c r="E278" s="13">
        <f t="shared" si="39"/>
        <v>40.403565849590677</v>
      </c>
    </row>
    <row r="279" spans="1:5" ht="33.75" x14ac:dyDescent="0.25">
      <c r="A279" s="3" t="s">
        <v>647</v>
      </c>
      <c r="B279" s="2" t="s">
        <v>648</v>
      </c>
      <c r="C279" s="12">
        <v>3454220</v>
      </c>
      <c r="D279" s="12">
        <v>25000</v>
      </c>
      <c r="E279" s="13">
        <f t="shared" si="39"/>
        <v>0.72375239562042948</v>
      </c>
    </row>
    <row r="280" spans="1:5" ht="22.5" x14ac:dyDescent="0.25">
      <c r="A280" s="3" t="s">
        <v>649</v>
      </c>
      <c r="B280" s="2" t="s">
        <v>650</v>
      </c>
      <c r="C280" s="12">
        <v>433000</v>
      </c>
      <c r="D280" s="12">
        <v>0</v>
      </c>
      <c r="E280" s="13">
        <f t="shared" si="39"/>
        <v>0</v>
      </c>
    </row>
    <row r="281" spans="1:5" ht="34.5" customHeight="1" x14ac:dyDescent="0.25">
      <c r="A281" s="3" t="s">
        <v>649</v>
      </c>
      <c r="B281" s="2" t="s">
        <v>651</v>
      </c>
      <c r="C281" s="12">
        <v>433000</v>
      </c>
      <c r="D281" s="12">
        <v>0</v>
      </c>
      <c r="E281" s="13">
        <f t="shared" si="39"/>
        <v>0</v>
      </c>
    </row>
    <row r="282" spans="1:5" ht="23.25" customHeight="1" x14ac:dyDescent="0.25">
      <c r="A282" s="3" t="s">
        <v>321</v>
      </c>
      <c r="B282" s="2" t="s">
        <v>652</v>
      </c>
      <c r="C282" s="12">
        <v>433000</v>
      </c>
      <c r="D282" s="12">
        <v>0</v>
      </c>
      <c r="E282" s="13">
        <f t="shared" si="39"/>
        <v>0</v>
      </c>
    </row>
    <row r="283" spans="1:5" ht="23.25" hidden="1" customHeight="1" x14ac:dyDescent="0.25">
      <c r="A283" s="3" t="s">
        <v>323</v>
      </c>
      <c r="B283" s="2" t="s">
        <v>653</v>
      </c>
      <c r="C283" s="1">
        <v>433000</v>
      </c>
      <c r="D283" s="1">
        <v>0</v>
      </c>
      <c r="E283" s="9"/>
    </row>
    <row r="284" spans="1:5" hidden="1" x14ac:dyDescent="0.25">
      <c r="A284" s="3" t="s">
        <v>327</v>
      </c>
      <c r="B284" s="2" t="s">
        <v>654</v>
      </c>
      <c r="C284" s="1">
        <v>433000</v>
      </c>
      <c r="D284" s="1">
        <v>0</v>
      </c>
      <c r="E284" s="9"/>
    </row>
    <row r="285" spans="1:5" ht="23.25" customHeight="1" x14ac:dyDescent="0.25">
      <c r="A285" s="3" t="s">
        <v>655</v>
      </c>
      <c r="B285" s="2" t="s">
        <v>656</v>
      </c>
      <c r="C285" s="12">
        <v>3021220</v>
      </c>
      <c r="D285" s="12">
        <v>25000</v>
      </c>
      <c r="E285" s="13">
        <f t="shared" ref="E285:E287" si="40">D285/C285*100</f>
        <v>0.82748028941950591</v>
      </c>
    </row>
    <row r="286" spans="1:5" ht="22.5" x14ac:dyDescent="0.25">
      <c r="A286" s="3" t="s">
        <v>655</v>
      </c>
      <c r="B286" s="2" t="s">
        <v>657</v>
      </c>
      <c r="C286" s="12">
        <v>3021220</v>
      </c>
      <c r="D286" s="12">
        <v>25000</v>
      </c>
      <c r="E286" s="13">
        <f t="shared" si="40"/>
        <v>0.82748028941950591</v>
      </c>
    </row>
    <row r="287" spans="1:5" ht="23.25" customHeight="1" x14ac:dyDescent="0.25">
      <c r="A287" s="3" t="s">
        <v>321</v>
      </c>
      <c r="B287" s="2" t="s">
        <v>658</v>
      </c>
      <c r="C287" s="12">
        <v>3021220</v>
      </c>
      <c r="D287" s="12">
        <v>25000</v>
      </c>
      <c r="E287" s="13">
        <f t="shared" si="40"/>
        <v>0.82748028941950591</v>
      </c>
    </row>
    <row r="288" spans="1:5" ht="23.25" hidden="1" customHeight="1" x14ac:dyDescent="0.25">
      <c r="A288" s="3" t="s">
        <v>323</v>
      </c>
      <c r="B288" s="2" t="s">
        <v>659</v>
      </c>
      <c r="C288" s="1">
        <v>3021220</v>
      </c>
      <c r="D288" s="1">
        <v>25000</v>
      </c>
      <c r="E288" s="9"/>
    </row>
    <row r="289" spans="1:5" hidden="1" x14ac:dyDescent="0.25">
      <c r="A289" s="3" t="s">
        <v>327</v>
      </c>
      <c r="B289" s="2" t="s">
        <v>660</v>
      </c>
      <c r="C289" s="1">
        <v>3021220</v>
      </c>
      <c r="D289" s="1">
        <v>25000</v>
      </c>
      <c r="E289" s="9"/>
    </row>
    <row r="290" spans="1:5" ht="23.25" customHeight="1" x14ac:dyDescent="0.25">
      <c r="A290" s="3" t="s">
        <v>661</v>
      </c>
      <c r="B290" s="2" t="s">
        <v>662</v>
      </c>
      <c r="C290" s="12">
        <v>6762700</v>
      </c>
      <c r="D290" s="12">
        <v>4103000</v>
      </c>
      <c r="E290" s="13">
        <f t="shared" ref="E290:E294" si="41">D290/C290*100</f>
        <v>60.671033758705839</v>
      </c>
    </row>
    <row r="291" spans="1:5" x14ac:dyDescent="0.25">
      <c r="A291" s="3" t="s">
        <v>661</v>
      </c>
      <c r="B291" s="2" t="s">
        <v>663</v>
      </c>
      <c r="C291" s="12">
        <v>6762700</v>
      </c>
      <c r="D291" s="12">
        <v>4103000</v>
      </c>
      <c r="E291" s="13">
        <f t="shared" si="41"/>
        <v>60.671033758705839</v>
      </c>
    </row>
    <row r="292" spans="1:5" x14ac:dyDescent="0.25">
      <c r="A292" s="3" t="s">
        <v>661</v>
      </c>
      <c r="B292" s="2" t="s">
        <v>664</v>
      </c>
      <c r="C292" s="12">
        <v>6762700</v>
      </c>
      <c r="D292" s="12">
        <v>4103000</v>
      </c>
      <c r="E292" s="13">
        <f t="shared" si="41"/>
        <v>60.671033758705839</v>
      </c>
    </row>
    <row r="293" spans="1:5" ht="45" x14ac:dyDescent="0.25">
      <c r="A293" s="3" t="s">
        <v>665</v>
      </c>
      <c r="B293" s="2" t="s">
        <v>666</v>
      </c>
      <c r="C293" s="12">
        <v>6762700</v>
      </c>
      <c r="D293" s="12">
        <v>4103000</v>
      </c>
      <c r="E293" s="13">
        <f t="shared" si="41"/>
        <v>60.671033758705839</v>
      </c>
    </row>
    <row r="294" spans="1:5" x14ac:dyDescent="0.25">
      <c r="A294" s="3" t="s">
        <v>347</v>
      </c>
      <c r="B294" s="2" t="s">
        <v>667</v>
      </c>
      <c r="C294" s="12">
        <v>6762700</v>
      </c>
      <c r="D294" s="12">
        <v>4103000</v>
      </c>
      <c r="E294" s="13">
        <f t="shared" si="41"/>
        <v>60.671033758705839</v>
      </c>
    </row>
    <row r="295" spans="1:5" ht="45.75" hidden="1" customHeight="1" x14ac:dyDescent="0.25">
      <c r="A295" s="3" t="s">
        <v>668</v>
      </c>
      <c r="B295" s="2" t="s">
        <v>669</v>
      </c>
      <c r="C295" s="1">
        <v>6762700</v>
      </c>
      <c r="D295" s="1">
        <v>4103000</v>
      </c>
      <c r="E295" s="9"/>
    </row>
    <row r="296" spans="1:5" ht="33.75" hidden="1" x14ac:dyDescent="0.25">
      <c r="A296" s="3" t="s">
        <v>670</v>
      </c>
      <c r="B296" s="2" t="s">
        <v>671</v>
      </c>
      <c r="C296" s="1">
        <v>6762700</v>
      </c>
      <c r="D296" s="1">
        <v>4103000</v>
      </c>
      <c r="E296" s="9"/>
    </row>
    <row r="297" spans="1:5" ht="23.25" customHeight="1" x14ac:dyDescent="0.25">
      <c r="A297" s="3" t="s">
        <v>672</v>
      </c>
      <c r="B297" s="2" t="s">
        <v>673</v>
      </c>
      <c r="C297" s="12">
        <v>2441202</v>
      </c>
      <c r="D297" s="12">
        <v>108533</v>
      </c>
      <c r="E297" s="13">
        <f t="shared" ref="E297:E301" si="42">D297/C297*100</f>
        <v>4.4458836261808727</v>
      </c>
    </row>
    <row r="298" spans="1:5" ht="34.5" customHeight="1" x14ac:dyDescent="0.25">
      <c r="A298" s="3" t="s">
        <v>674</v>
      </c>
      <c r="B298" s="2" t="s">
        <v>675</v>
      </c>
      <c r="C298" s="12">
        <v>2041202</v>
      </c>
      <c r="D298" s="12">
        <v>0</v>
      </c>
      <c r="E298" s="13">
        <f t="shared" si="42"/>
        <v>0</v>
      </c>
    </row>
    <row r="299" spans="1:5" hidden="1" x14ac:dyDescent="0.25">
      <c r="A299" s="3" t="s">
        <v>299</v>
      </c>
      <c r="B299" s="2" t="s">
        <v>676</v>
      </c>
      <c r="C299" s="12">
        <v>2041202</v>
      </c>
      <c r="D299" s="12">
        <v>0</v>
      </c>
      <c r="E299" s="13">
        <f t="shared" si="42"/>
        <v>0</v>
      </c>
    </row>
    <row r="300" spans="1:5" x14ac:dyDescent="0.25">
      <c r="A300" s="3" t="s">
        <v>677</v>
      </c>
      <c r="B300" s="2" t="s">
        <v>678</v>
      </c>
      <c r="C300" s="12">
        <v>2041202</v>
      </c>
      <c r="D300" s="12">
        <v>0</v>
      </c>
      <c r="E300" s="13">
        <f t="shared" si="42"/>
        <v>0</v>
      </c>
    </row>
    <row r="301" spans="1:5" x14ac:dyDescent="0.25">
      <c r="A301" s="3" t="s">
        <v>321</v>
      </c>
      <c r="B301" s="2" t="s">
        <v>679</v>
      </c>
      <c r="C301" s="12">
        <v>2041202</v>
      </c>
      <c r="D301" s="12">
        <v>0</v>
      </c>
      <c r="E301" s="13">
        <f t="shared" si="42"/>
        <v>0</v>
      </c>
    </row>
    <row r="302" spans="1:5" ht="22.5" hidden="1" x14ac:dyDescent="0.25">
      <c r="A302" s="3" t="s">
        <v>323</v>
      </c>
      <c r="B302" s="2" t="s">
        <v>680</v>
      </c>
      <c r="C302" s="1">
        <v>2041202</v>
      </c>
      <c r="D302" s="1">
        <v>0</v>
      </c>
      <c r="E302" s="9"/>
    </row>
    <row r="303" spans="1:5" hidden="1" x14ac:dyDescent="0.25">
      <c r="A303" s="3" t="s">
        <v>327</v>
      </c>
      <c r="B303" s="2" t="s">
        <v>681</v>
      </c>
      <c r="C303" s="1">
        <v>2041202</v>
      </c>
      <c r="D303" s="1">
        <v>0</v>
      </c>
      <c r="E303" s="9"/>
    </row>
    <row r="304" spans="1:5" ht="23.25" customHeight="1" x14ac:dyDescent="0.25">
      <c r="A304" s="3" t="s">
        <v>682</v>
      </c>
      <c r="B304" s="2" t="s">
        <v>683</v>
      </c>
      <c r="C304" s="12">
        <v>400000</v>
      </c>
      <c r="D304" s="12">
        <v>108533</v>
      </c>
      <c r="E304" s="13">
        <f t="shared" ref="E304:E306" si="43">D304/C304*100</f>
        <v>27.133249999999997</v>
      </c>
    </row>
    <row r="305" spans="1:5" x14ac:dyDescent="0.25">
      <c r="A305" s="3" t="s">
        <v>685</v>
      </c>
      <c r="B305" s="2" t="s">
        <v>686</v>
      </c>
      <c r="C305" s="12">
        <v>400000</v>
      </c>
      <c r="D305" s="12">
        <v>108533</v>
      </c>
      <c r="E305" s="13">
        <f t="shared" si="43"/>
        <v>27.133249999999997</v>
      </c>
    </row>
    <row r="306" spans="1:5" x14ac:dyDescent="0.25">
      <c r="A306" s="3" t="s">
        <v>321</v>
      </c>
      <c r="B306" s="2" t="s">
        <v>687</v>
      </c>
      <c r="C306" s="12">
        <v>400000</v>
      </c>
      <c r="D306" s="12">
        <v>108533</v>
      </c>
      <c r="E306" s="13">
        <f t="shared" si="43"/>
        <v>27.133249999999997</v>
      </c>
    </row>
    <row r="307" spans="1:5" ht="22.5" hidden="1" x14ac:dyDescent="0.25">
      <c r="A307" s="3" t="s">
        <v>323</v>
      </c>
      <c r="B307" s="2" t="s">
        <v>688</v>
      </c>
      <c r="C307" s="1">
        <v>400000</v>
      </c>
      <c r="D307" s="1">
        <v>108533</v>
      </c>
      <c r="E307" s="9"/>
    </row>
    <row r="308" spans="1:5" hidden="1" x14ac:dyDescent="0.25">
      <c r="A308" s="3" t="s">
        <v>327</v>
      </c>
      <c r="B308" s="2" t="s">
        <v>689</v>
      </c>
      <c r="C308" s="1">
        <v>400000</v>
      </c>
      <c r="D308" s="1">
        <v>108533</v>
      </c>
      <c r="E308" s="9"/>
    </row>
    <row r="309" spans="1:5" ht="23.25" customHeight="1" x14ac:dyDescent="0.25">
      <c r="A309" s="16" t="s">
        <v>690</v>
      </c>
      <c r="B309" s="17" t="s">
        <v>691</v>
      </c>
      <c r="C309" s="18">
        <v>91000</v>
      </c>
      <c r="D309" s="18">
        <v>0</v>
      </c>
      <c r="E309" s="19">
        <f t="shared" ref="E309:E313" si="44">D309/C309*100</f>
        <v>0</v>
      </c>
    </row>
    <row r="310" spans="1:5" x14ac:dyDescent="0.25">
      <c r="A310" s="3" t="s">
        <v>692</v>
      </c>
      <c r="B310" s="2" t="s">
        <v>693</v>
      </c>
      <c r="C310" s="12">
        <v>91000</v>
      </c>
      <c r="D310" s="12">
        <v>0</v>
      </c>
      <c r="E310" s="13">
        <f t="shared" si="44"/>
        <v>0</v>
      </c>
    </row>
    <row r="311" spans="1:5" ht="22.5" x14ac:dyDescent="0.25">
      <c r="A311" s="3" t="s">
        <v>694</v>
      </c>
      <c r="B311" s="2" t="s">
        <v>695</v>
      </c>
      <c r="C311" s="12">
        <v>91000</v>
      </c>
      <c r="D311" s="12">
        <v>0</v>
      </c>
      <c r="E311" s="13">
        <f t="shared" si="44"/>
        <v>0</v>
      </c>
    </row>
    <row r="312" spans="1:5" x14ac:dyDescent="0.25">
      <c r="A312" s="3" t="s">
        <v>696</v>
      </c>
      <c r="B312" s="2" t="s">
        <v>697</v>
      </c>
      <c r="C312" s="12">
        <v>91000</v>
      </c>
      <c r="D312" s="12">
        <v>0</v>
      </c>
      <c r="E312" s="13">
        <f t="shared" si="44"/>
        <v>0</v>
      </c>
    </row>
    <row r="313" spans="1:5" ht="23.25" customHeight="1" x14ac:dyDescent="0.25">
      <c r="A313" s="3" t="s">
        <v>321</v>
      </c>
      <c r="B313" s="2" t="s">
        <v>698</v>
      </c>
      <c r="C313" s="12">
        <v>91000</v>
      </c>
      <c r="D313" s="12">
        <v>0</v>
      </c>
      <c r="E313" s="13">
        <f t="shared" si="44"/>
        <v>0</v>
      </c>
    </row>
    <row r="314" spans="1:5" ht="22.5" hidden="1" x14ac:dyDescent="0.25">
      <c r="A314" s="3" t="s">
        <v>323</v>
      </c>
      <c r="B314" s="2" t="s">
        <v>699</v>
      </c>
      <c r="C314" s="1">
        <v>91000</v>
      </c>
      <c r="D314" s="1">
        <v>0</v>
      </c>
      <c r="E314" s="9"/>
    </row>
    <row r="315" spans="1:5" hidden="1" x14ac:dyDescent="0.25">
      <c r="A315" s="3" t="s">
        <v>327</v>
      </c>
      <c r="B315" s="2" t="s">
        <v>700</v>
      </c>
      <c r="C315" s="1">
        <v>91000</v>
      </c>
      <c r="D315" s="1">
        <v>0</v>
      </c>
      <c r="E315" s="9"/>
    </row>
    <row r="316" spans="1:5" ht="23.25" customHeight="1" x14ac:dyDescent="0.25">
      <c r="A316" s="16" t="s">
        <v>701</v>
      </c>
      <c r="B316" s="17" t="s">
        <v>702</v>
      </c>
      <c r="C316" s="18">
        <v>336849000.44</v>
      </c>
      <c r="D316" s="18">
        <v>86173905.319999993</v>
      </c>
      <c r="E316" s="19">
        <f t="shared" ref="E316:E320" si="45">D316/C316*100</f>
        <v>25.582354469639995</v>
      </c>
    </row>
    <row r="317" spans="1:5" x14ac:dyDescent="0.25">
      <c r="A317" s="3" t="s">
        <v>703</v>
      </c>
      <c r="B317" s="2" t="s">
        <v>704</v>
      </c>
      <c r="C317" s="12">
        <v>78890000</v>
      </c>
      <c r="D317" s="12">
        <v>20759188.809999999</v>
      </c>
      <c r="E317" s="13">
        <f t="shared" si="45"/>
        <v>26.314094067689187</v>
      </c>
    </row>
    <row r="318" spans="1:5" ht="33.75" x14ac:dyDescent="0.25">
      <c r="A318" s="3" t="s">
        <v>576</v>
      </c>
      <c r="B318" s="2" t="s">
        <v>705</v>
      </c>
      <c r="C318" s="12">
        <v>300000</v>
      </c>
      <c r="D318" s="12">
        <v>0</v>
      </c>
      <c r="E318" s="13">
        <f t="shared" si="45"/>
        <v>0</v>
      </c>
    </row>
    <row r="319" spans="1:5" ht="22.5" x14ac:dyDescent="0.25">
      <c r="A319" s="3" t="s">
        <v>706</v>
      </c>
      <c r="B319" s="2" t="s">
        <v>707</v>
      </c>
      <c r="C319" s="12">
        <v>300000</v>
      </c>
      <c r="D319" s="12">
        <v>0</v>
      </c>
      <c r="E319" s="13">
        <f t="shared" si="45"/>
        <v>0</v>
      </c>
    </row>
    <row r="320" spans="1:5" ht="23.25" customHeight="1" x14ac:dyDescent="0.25">
      <c r="A320" s="3" t="s">
        <v>708</v>
      </c>
      <c r="B320" s="2" t="s">
        <v>709</v>
      </c>
      <c r="C320" s="12">
        <v>300000</v>
      </c>
      <c r="D320" s="12">
        <v>0</v>
      </c>
      <c r="E320" s="13">
        <f t="shared" si="45"/>
        <v>0</v>
      </c>
    </row>
    <row r="321" spans="1:5" ht="23.25" hidden="1" customHeight="1" x14ac:dyDescent="0.25">
      <c r="A321" s="3" t="s">
        <v>710</v>
      </c>
      <c r="B321" s="2" t="s">
        <v>711</v>
      </c>
      <c r="C321" s="1">
        <v>300000</v>
      </c>
      <c r="D321" s="1">
        <v>0</v>
      </c>
      <c r="E321" s="9"/>
    </row>
    <row r="322" spans="1:5" ht="23.25" hidden="1" customHeight="1" x14ac:dyDescent="0.25">
      <c r="A322" s="3" t="s">
        <v>712</v>
      </c>
      <c r="B322" s="2" t="s">
        <v>713</v>
      </c>
      <c r="C322" s="1">
        <v>300000</v>
      </c>
      <c r="D322" s="1">
        <v>0</v>
      </c>
      <c r="E322" s="9"/>
    </row>
    <row r="323" spans="1:5" ht="22.5" x14ac:dyDescent="0.25">
      <c r="A323" s="3" t="s">
        <v>417</v>
      </c>
      <c r="B323" s="2" t="s">
        <v>714</v>
      </c>
      <c r="C323" s="12">
        <v>78590000</v>
      </c>
      <c r="D323" s="12">
        <v>20759188.809999999</v>
      </c>
      <c r="E323" s="13">
        <f t="shared" ref="E323:E326" si="46">D323/C323*100</f>
        <v>26.414542320905966</v>
      </c>
    </row>
    <row r="324" spans="1:5" ht="34.5" hidden="1" customHeight="1" x14ac:dyDescent="0.25">
      <c r="A324" s="3" t="s">
        <v>299</v>
      </c>
      <c r="B324" s="2" t="s">
        <v>715</v>
      </c>
      <c r="C324" s="12">
        <v>78318896</v>
      </c>
      <c r="D324" s="12">
        <v>20739188.809999999</v>
      </c>
      <c r="E324" s="13">
        <f t="shared" si="46"/>
        <v>26.480440697223312</v>
      </c>
    </row>
    <row r="325" spans="1:5" ht="23.25" customHeight="1" x14ac:dyDescent="0.25">
      <c r="A325" s="3" t="s">
        <v>716</v>
      </c>
      <c r="B325" s="2" t="s">
        <v>717</v>
      </c>
      <c r="C325" s="12">
        <v>6428896</v>
      </c>
      <c r="D325" s="12">
        <v>1399663.96</v>
      </c>
      <c r="E325" s="13">
        <f t="shared" si="46"/>
        <v>21.771451272504642</v>
      </c>
    </row>
    <row r="326" spans="1:5" ht="22.5" x14ac:dyDescent="0.25">
      <c r="A326" s="3" t="s">
        <v>708</v>
      </c>
      <c r="B326" s="2" t="s">
        <v>718</v>
      </c>
      <c r="C326" s="12">
        <v>6428896</v>
      </c>
      <c r="D326" s="12">
        <v>1399663.96</v>
      </c>
      <c r="E326" s="13">
        <f t="shared" si="46"/>
        <v>21.771451272504642</v>
      </c>
    </row>
    <row r="327" spans="1:5" ht="23.25" hidden="1" customHeight="1" x14ac:dyDescent="0.25">
      <c r="A327" s="3" t="s">
        <v>710</v>
      </c>
      <c r="B327" s="2" t="s">
        <v>719</v>
      </c>
      <c r="C327" s="1">
        <v>6428896</v>
      </c>
      <c r="D327" s="1">
        <v>1399663.96</v>
      </c>
      <c r="E327" s="9"/>
    </row>
    <row r="328" spans="1:5" ht="23.25" hidden="1" customHeight="1" x14ac:dyDescent="0.25">
      <c r="A328" s="3" t="s">
        <v>712</v>
      </c>
      <c r="B328" s="2" t="s">
        <v>720</v>
      </c>
      <c r="C328" s="1">
        <v>6428896</v>
      </c>
      <c r="D328" s="1">
        <v>1399663.96</v>
      </c>
      <c r="E328" s="9"/>
    </row>
    <row r="329" spans="1:5" ht="22.5" x14ac:dyDescent="0.25">
      <c r="A329" s="3" t="s">
        <v>721</v>
      </c>
      <c r="B329" s="2" t="s">
        <v>722</v>
      </c>
      <c r="C329" s="12">
        <v>71451000</v>
      </c>
      <c r="D329" s="12">
        <v>19339524.850000001</v>
      </c>
      <c r="E329" s="13">
        <f t="shared" ref="E329:E330" si="47">D329/C329*100</f>
        <v>27.066835803557687</v>
      </c>
    </row>
    <row r="330" spans="1:5" ht="34.5" customHeight="1" x14ac:dyDescent="0.25">
      <c r="A330" s="3" t="s">
        <v>708</v>
      </c>
      <c r="B330" s="2" t="s">
        <v>723</v>
      </c>
      <c r="C330" s="12">
        <v>71451000</v>
      </c>
      <c r="D330" s="12">
        <v>19339524.850000001</v>
      </c>
      <c r="E330" s="13">
        <f t="shared" si="47"/>
        <v>27.066835803557687</v>
      </c>
    </row>
    <row r="331" spans="1:5" ht="23.25" hidden="1" customHeight="1" x14ac:dyDescent="0.25">
      <c r="A331" s="3" t="s">
        <v>710</v>
      </c>
      <c r="B331" s="2" t="s">
        <v>724</v>
      </c>
      <c r="C331" s="1">
        <v>71451000</v>
      </c>
      <c r="D331" s="1">
        <v>19339524.850000001</v>
      </c>
      <c r="E331" s="9"/>
    </row>
    <row r="332" spans="1:5" ht="23.25" hidden="1" customHeight="1" x14ac:dyDescent="0.25">
      <c r="A332" s="3" t="s">
        <v>712</v>
      </c>
      <c r="B332" s="2" t="s">
        <v>725</v>
      </c>
      <c r="C332" s="1">
        <v>71451000</v>
      </c>
      <c r="D332" s="1">
        <v>19339524.850000001</v>
      </c>
      <c r="E332" s="9"/>
    </row>
    <row r="333" spans="1:5" ht="22.5" x14ac:dyDescent="0.25">
      <c r="A333" s="3" t="s">
        <v>726</v>
      </c>
      <c r="B333" s="2" t="s">
        <v>727</v>
      </c>
      <c r="C333" s="12">
        <v>439000</v>
      </c>
      <c r="D333" s="12">
        <v>0</v>
      </c>
      <c r="E333" s="13">
        <f t="shared" ref="E333:E334" si="48">D333/C333*100</f>
        <v>0</v>
      </c>
    </row>
    <row r="334" spans="1:5" ht="34.5" customHeight="1" x14ac:dyDescent="0.25">
      <c r="A334" s="3" t="s">
        <v>708</v>
      </c>
      <c r="B334" s="2" t="s">
        <v>728</v>
      </c>
      <c r="C334" s="12">
        <v>439000</v>
      </c>
      <c r="D334" s="12">
        <v>0</v>
      </c>
      <c r="E334" s="13">
        <f t="shared" si="48"/>
        <v>0</v>
      </c>
    </row>
    <row r="335" spans="1:5" ht="23.25" hidden="1" customHeight="1" x14ac:dyDescent="0.25">
      <c r="A335" s="3" t="s">
        <v>710</v>
      </c>
      <c r="B335" s="2" t="s">
        <v>729</v>
      </c>
      <c r="C335" s="1">
        <v>439000</v>
      </c>
      <c r="D335" s="1">
        <v>0</v>
      </c>
      <c r="E335" s="9"/>
    </row>
    <row r="336" spans="1:5" ht="23.25" hidden="1" customHeight="1" x14ac:dyDescent="0.25">
      <c r="A336" s="3" t="s">
        <v>712</v>
      </c>
      <c r="B336" s="2" t="s">
        <v>730</v>
      </c>
      <c r="C336" s="1">
        <v>439000</v>
      </c>
      <c r="D336" s="1">
        <v>0</v>
      </c>
      <c r="E336" s="9"/>
    </row>
    <row r="337" spans="1:5" x14ac:dyDescent="0.25">
      <c r="A337" s="3" t="s">
        <v>731</v>
      </c>
      <c r="B337" s="2" t="s">
        <v>732</v>
      </c>
      <c r="C337" s="12">
        <v>271104</v>
      </c>
      <c r="D337" s="12">
        <v>20000</v>
      </c>
      <c r="E337" s="13">
        <f t="shared" ref="E337:E339" si="49">D337/C337*100</f>
        <v>7.3772426817752592</v>
      </c>
    </row>
    <row r="338" spans="1:5" ht="34.5" customHeight="1" x14ac:dyDescent="0.25">
      <c r="A338" s="3" t="s">
        <v>731</v>
      </c>
      <c r="B338" s="2" t="s">
        <v>733</v>
      </c>
      <c r="C338" s="12">
        <v>271104</v>
      </c>
      <c r="D338" s="12">
        <v>20000</v>
      </c>
      <c r="E338" s="13">
        <f t="shared" si="49"/>
        <v>7.3772426817752592</v>
      </c>
    </row>
    <row r="339" spans="1:5" ht="22.5" x14ac:dyDescent="0.25">
      <c r="A339" s="3" t="s">
        <v>708</v>
      </c>
      <c r="B339" s="2" t="s">
        <v>734</v>
      </c>
      <c r="C339" s="12">
        <v>271104</v>
      </c>
      <c r="D339" s="12">
        <v>20000</v>
      </c>
      <c r="E339" s="13">
        <f t="shared" si="49"/>
        <v>7.3772426817752592</v>
      </c>
    </row>
    <row r="340" spans="1:5" hidden="1" x14ac:dyDescent="0.25">
      <c r="A340" s="3" t="s">
        <v>710</v>
      </c>
      <c r="B340" s="2" t="s">
        <v>735</v>
      </c>
      <c r="C340" s="1">
        <v>271104</v>
      </c>
      <c r="D340" s="1">
        <v>20000</v>
      </c>
      <c r="E340" s="9"/>
    </row>
    <row r="341" spans="1:5" ht="23.25" hidden="1" customHeight="1" x14ac:dyDescent="0.25">
      <c r="A341" s="3" t="s">
        <v>712</v>
      </c>
      <c r="B341" s="2" t="s">
        <v>736</v>
      </c>
      <c r="C341" s="1">
        <v>271104</v>
      </c>
      <c r="D341" s="1">
        <v>20000</v>
      </c>
      <c r="E341" s="9"/>
    </row>
    <row r="342" spans="1:5" x14ac:dyDescent="0.25">
      <c r="A342" s="3" t="s">
        <v>737</v>
      </c>
      <c r="B342" s="2" t="s">
        <v>738</v>
      </c>
      <c r="C342" s="12">
        <v>220893642</v>
      </c>
      <c r="D342" s="12">
        <v>56915409.229999997</v>
      </c>
      <c r="E342" s="13">
        <f t="shared" ref="E342:E346" si="50">D342/C342*100</f>
        <v>25.765978918487836</v>
      </c>
    </row>
    <row r="343" spans="1:5" ht="34.5" customHeight="1" x14ac:dyDescent="0.25">
      <c r="A343" s="3" t="s">
        <v>417</v>
      </c>
      <c r="B343" s="2" t="s">
        <v>739</v>
      </c>
      <c r="C343" s="12">
        <v>220893642</v>
      </c>
      <c r="D343" s="12">
        <v>56915409.229999997</v>
      </c>
      <c r="E343" s="13">
        <f t="shared" si="50"/>
        <v>25.765978918487836</v>
      </c>
    </row>
    <row r="344" spans="1:5" hidden="1" x14ac:dyDescent="0.25">
      <c r="A344" s="3" t="s">
        <v>299</v>
      </c>
      <c r="B344" s="2" t="s">
        <v>740</v>
      </c>
      <c r="C344" s="12">
        <v>217266941</v>
      </c>
      <c r="D344" s="12">
        <v>56438511.229999997</v>
      </c>
      <c r="E344" s="13">
        <f t="shared" si="50"/>
        <v>25.976575621783159</v>
      </c>
    </row>
    <row r="345" spans="1:5" ht="23.25" customHeight="1" x14ac:dyDescent="0.25">
      <c r="A345" s="3" t="s">
        <v>741</v>
      </c>
      <c r="B345" s="2" t="s">
        <v>742</v>
      </c>
      <c r="C345" s="12">
        <v>14230705</v>
      </c>
      <c r="D345" s="12">
        <v>3595297.87</v>
      </c>
      <c r="E345" s="13">
        <f t="shared" si="50"/>
        <v>25.2643693337751</v>
      </c>
    </row>
    <row r="346" spans="1:5" ht="22.5" x14ac:dyDescent="0.25">
      <c r="A346" s="3" t="s">
        <v>708</v>
      </c>
      <c r="B346" s="2" t="s">
        <v>743</v>
      </c>
      <c r="C346" s="12">
        <v>14230705</v>
      </c>
      <c r="D346" s="12">
        <v>3595297.87</v>
      </c>
      <c r="E346" s="13">
        <f t="shared" si="50"/>
        <v>25.2643693337751</v>
      </c>
    </row>
    <row r="347" spans="1:5" ht="23.25" hidden="1" customHeight="1" x14ac:dyDescent="0.25">
      <c r="A347" s="3" t="s">
        <v>710</v>
      </c>
      <c r="B347" s="2" t="s">
        <v>744</v>
      </c>
      <c r="C347" s="1">
        <v>14230705</v>
      </c>
      <c r="D347" s="1">
        <v>3595297.87</v>
      </c>
      <c r="E347" s="9"/>
    </row>
    <row r="348" spans="1:5" ht="23.25" hidden="1" customHeight="1" x14ac:dyDescent="0.25">
      <c r="A348" s="3" t="s">
        <v>712</v>
      </c>
      <c r="B348" s="2" t="s">
        <v>745</v>
      </c>
      <c r="C348" s="1">
        <v>14230705</v>
      </c>
      <c r="D348" s="1">
        <v>3595297.87</v>
      </c>
      <c r="E348" s="9"/>
    </row>
    <row r="349" spans="1:5" ht="33.75" x14ac:dyDescent="0.25">
      <c r="A349" s="3" t="s">
        <v>746</v>
      </c>
      <c r="B349" s="2" t="s">
        <v>747</v>
      </c>
      <c r="C349" s="12">
        <v>1569000</v>
      </c>
      <c r="D349" s="12">
        <v>445266</v>
      </c>
      <c r="E349" s="13">
        <f t="shared" ref="E349:E350" si="51">D349/C349*100</f>
        <v>28.378967495219886</v>
      </c>
    </row>
    <row r="350" spans="1:5" ht="34.5" customHeight="1" x14ac:dyDescent="0.25">
      <c r="A350" s="3" t="s">
        <v>708</v>
      </c>
      <c r="B350" s="2" t="s">
        <v>748</v>
      </c>
      <c r="C350" s="12">
        <v>1569000</v>
      </c>
      <c r="D350" s="12">
        <v>445266</v>
      </c>
      <c r="E350" s="13">
        <f t="shared" si="51"/>
        <v>28.378967495219886</v>
      </c>
    </row>
    <row r="351" spans="1:5" ht="34.5" hidden="1" customHeight="1" x14ac:dyDescent="0.25">
      <c r="A351" s="3" t="s">
        <v>710</v>
      </c>
      <c r="B351" s="2" t="s">
        <v>749</v>
      </c>
      <c r="C351" s="1">
        <v>1569000</v>
      </c>
      <c r="D351" s="1">
        <v>445266</v>
      </c>
      <c r="E351" s="9"/>
    </row>
    <row r="352" spans="1:5" ht="23.25" hidden="1" customHeight="1" x14ac:dyDescent="0.25">
      <c r="A352" s="3" t="s">
        <v>712</v>
      </c>
      <c r="B352" s="2" t="s">
        <v>750</v>
      </c>
      <c r="C352" s="1">
        <v>1569000</v>
      </c>
      <c r="D352" s="1">
        <v>445266</v>
      </c>
      <c r="E352" s="9"/>
    </row>
    <row r="353" spans="1:5" x14ac:dyDescent="0.25">
      <c r="A353" s="3" t="s">
        <v>751</v>
      </c>
      <c r="B353" s="2" t="s">
        <v>752</v>
      </c>
      <c r="C353" s="12">
        <v>174773000</v>
      </c>
      <c r="D353" s="12">
        <v>45714807.359999999</v>
      </c>
      <c r="E353" s="13">
        <f t="shared" ref="E353:E354" si="52">D353/C353*100</f>
        <v>26.156676008307915</v>
      </c>
    </row>
    <row r="354" spans="1:5" ht="34.5" customHeight="1" x14ac:dyDescent="0.25">
      <c r="A354" s="3" t="s">
        <v>708</v>
      </c>
      <c r="B354" s="2" t="s">
        <v>753</v>
      </c>
      <c r="C354" s="12">
        <v>174773000</v>
      </c>
      <c r="D354" s="12">
        <v>45714807.359999999</v>
      </c>
      <c r="E354" s="13">
        <f t="shared" si="52"/>
        <v>26.156676008307915</v>
      </c>
    </row>
    <row r="355" spans="1:5" hidden="1" x14ac:dyDescent="0.25">
      <c r="A355" s="3" t="s">
        <v>710</v>
      </c>
      <c r="B355" s="2" t="s">
        <v>754</v>
      </c>
      <c r="C355" s="1">
        <v>174773000</v>
      </c>
      <c r="D355" s="1">
        <v>45714807.359999999</v>
      </c>
      <c r="E355" s="9"/>
    </row>
    <row r="356" spans="1:5" ht="23.25" hidden="1" customHeight="1" x14ac:dyDescent="0.25">
      <c r="A356" s="3" t="s">
        <v>712</v>
      </c>
      <c r="B356" s="2" t="s">
        <v>755</v>
      </c>
      <c r="C356" s="1">
        <v>174773000</v>
      </c>
      <c r="D356" s="1">
        <v>45714807.359999999</v>
      </c>
      <c r="E356" s="9"/>
    </row>
    <row r="357" spans="1:5" x14ac:dyDescent="0.25">
      <c r="A357" s="3" t="s">
        <v>756</v>
      </c>
      <c r="B357" s="2" t="s">
        <v>757</v>
      </c>
      <c r="C357" s="12">
        <v>1127000</v>
      </c>
      <c r="D357" s="12">
        <v>0</v>
      </c>
      <c r="E357" s="13">
        <f t="shared" ref="E357:E358" si="53">D357/C357*100</f>
        <v>0</v>
      </c>
    </row>
    <row r="358" spans="1:5" ht="34.5" customHeight="1" x14ac:dyDescent="0.25">
      <c r="A358" s="3" t="s">
        <v>708</v>
      </c>
      <c r="B358" s="2" t="s">
        <v>758</v>
      </c>
      <c r="C358" s="12">
        <v>1127000</v>
      </c>
      <c r="D358" s="12">
        <v>0</v>
      </c>
      <c r="E358" s="13">
        <f t="shared" si="53"/>
        <v>0</v>
      </c>
    </row>
    <row r="359" spans="1:5" hidden="1" x14ac:dyDescent="0.25">
      <c r="A359" s="3" t="s">
        <v>710</v>
      </c>
      <c r="B359" s="2" t="s">
        <v>759</v>
      </c>
      <c r="C359" s="1">
        <v>1127000</v>
      </c>
      <c r="D359" s="1">
        <v>0</v>
      </c>
      <c r="E359" s="9"/>
    </row>
    <row r="360" spans="1:5" ht="23.25" hidden="1" customHeight="1" x14ac:dyDescent="0.25">
      <c r="A360" s="3" t="s">
        <v>712</v>
      </c>
      <c r="B360" s="2" t="s">
        <v>760</v>
      </c>
      <c r="C360" s="1">
        <v>1127000</v>
      </c>
      <c r="D360" s="1">
        <v>0</v>
      </c>
      <c r="E360" s="9"/>
    </row>
    <row r="361" spans="1:5" x14ac:dyDescent="0.25">
      <c r="A361" s="3" t="s">
        <v>761</v>
      </c>
      <c r="B361" s="2" t="s">
        <v>762</v>
      </c>
      <c r="C361" s="12">
        <v>6123168</v>
      </c>
      <c r="D361" s="12">
        <v>1832018</v>
      </c>
      <c r="E361" s="13">
        <f t="shared" ref="E361:E362" si="54">D361/C361*100</f>
        <v>29.919446926819582</v>
      </c>
    </row>
    <row r="362" spans="1:5" ht="34.5" customHeight="1" x14ac:dyDescent="0.25">
      <c r="A362" s="3" t="s">
        <v>708</v>
      </c>
      <c r="B362" s="2" t="s">
        <v>763</v>
      </c>
      <c r="C362" s="12">
        <v>6123168</v>
      </c>
      <c r="D362" s="12">
        <v>1832018</v>
      </c>
      <c r="E362" s="13">
        <f t="shared" si="54"/>
        <v>29.919446926819582</v>
      </c>
    </row>
    <row r="363" spans="1:5" hidden="1" x14ac:dyDescent="0.25">
      <c r="A363" s="3" t="s">
        <v>710</v>
      </c>
      <c r="B363" s="2" t="s">
        <v>764</v>
      </c>
      <c r="C363" s="1">
        <v>6123168</v>
      </c>
      <c r="D363" s="1">
        <v>1832018</v>
      </c>
      <c r="E363" s="9"/>
    </row>
    <row r="364" spans="1:5" ht="23.25" hidden="1" customHeight="1" x14ac:dyDescent="0.25">
      <c r="A364" s="3" t="s">
        <v>765</v>
      </c>
      <c r="B364" s="2" t="s">
        <v>766</v>
      </c>
      <c r="C364" s="1">
        <v>6123168</v>
      </c>
      <c r="D364" s="1">
        <v>1832018</v>
      </c>
      <c r="E364" s="9"/>
    </row>
    <row r="365" spans="1:5" ht="45" x14ac:dyDescent="0.25">
      <c r="A365" s="3" t="s">
        <v>768</v>
      </c>
      <c r="B365" s="2" t="s">
        <v>769</v>
      </c>
      <c r="C365" s="12">
        <v>445284</v>
      </c>
      <c r="D365" s="12">
        <v>111321</v>
      </c>
      <c r="E365" s="13">
        <f t="shared" ref="E365:E366" si="55">D365/C365*100</f>
        <v>25</v>
      </c>
    </row>
    <row r="366" spans="1:5" ht="22.5" x14ac:dyDescent="0.25">
      <c r="A366" s="3" t="s">
        <v>708</v>
      </c>
      <c r="B366" s="2" t="s">
        <v>770</v>
      </c>
      <c r="C366" s="12">
        <v>445284</v>
      </c>
      <c r="D366" s="12">
        <v>111321</v>
      </c>
      <c r="E366" s="13">
        <f t="shared" si="55"/>
        <v>25</v>
      </c>
    </row>
    <row r="367" spans="1:5" ht="45.75" hidden="1" customHeight="1" x14ac:dyDescent="0.25">
      <c r="A367" s="3" t="s">
        <v>710</v>
      </c>
      <c r="B367" s="2" t="s">
        <v>771</v>
      </c>
      <c r="C367" s="1">
        <v>445284</v>
      </c>
      <c r="D367" s="1">
        <v>111321</v>
      </c>
      <c r="E367" s="9"/>
    </row>
    <row r="368" spans="1:5" ht="23.25" hidden="1" customHeight="1" x14ac:dyDescent="0.25">
      <c r="A368" s="3" t="s">
        <v>765</v>
      </c>
      <c r="B368" s="2" t="s">
        <v>772</v>
      </c>
      <c r="C368" s="1">
        <v>445284</v>
      </c>
      <c r="D368" s="1">
        <v>111321</v>
      </c>
      <c r="E368" s="9"/>
    </row>
    <row r="369" spans="1:5" ht="67.5" x14ac:dyDescent="0.25">
      <c r="A369" s="3" t="s">
        <v>268</v>
      </c>
      <c r="B369" s="2" t="s">
        <v>773</v>
      </c>
      <c r="C369" s="12">
        <v>18998784</v>
      </c>
      <c r="D369" s="12">
        <v>4739801</v>
      </c>
      <c r="E369" s="13">
        <f t="shared" ref="E369:E370" si="56">D369/C369*100</f>
        <v>24.947917719365616</v>
      </c>
    </row>
    <row r="370" spans="1:5" ht="22.5" x14ac:dyDescent="0.25">
      <c r="A370" s="3" t="s">
        <v>708</v>
      </c>
      <c r="B370" s="2" t="s">
        <v>774</v>
      </c>
      <c r="C370" s="12">
        <v>18998784</v>
      </c>
      <c r="D370" s="12">
        <v>4739801</v>
      </c>
      <c r="E370" s="13">
        <f t="shared" si="56"/>
        <v>24.947917719365616</v>
      </c>
    </row>
    <row r="371" spans="1:5" ht="57" hidden="1" customHeight="1" x14ac:dyDescent="0.25">
      <c r="A371" s="3" t="s">
        <v>710</v>
      </c>
      <c r="B371" s="2" t="s">
        <v>775</v>
      </c>
      <c r="C371" s="1">
        <v>18998784</v>
      </c>
      <c r="D371" s="1">
        <v>4739801</v>
      </c>
      <c r="E371" s="9"/>
    </row>
    <row r="372" spans="1:5" ht="23.25" hidden="1" customHeight="1" x14ac:dyDescent="0.25">
      <c r="A372" s="3" t="s">
        <v>765</v>
      </c>
      <c r="B372" s="2" t="s">
        <v>776</v>
      </c>
      <c r="C372" s="1">
        <v>18998784</v>
      </c>
      <c r="D372" s="1">
        <v>4739801</v>
      </c>
      <c r="E372" s="9"/>
    </row>
    <row r="373" spans="1:5" ht="22.5" x14ac:dyDescent="0.25">
      <c r="A373" s="3" t="s">
        <v>777</v>
      </c>
      <c r="B373" s="2" t="s">
        <v>778</v>
      </c>
      <c r="C373" s="12">
        <v>260000</v>
      </c>
      <c r="D373" s="12">
        <v>0</v>
      </c>
      <c r="E373" s="13">
        <f t="shared" ref="E373:E375" si="57">D373/C373*100</f>
        <v>0</v>
      </c>
    </row>
    <row r="374" spans="1:5" ht="22.5" x14ac:dyDescent="0.25">
      <c r="A374" s="3" t="s">
        <v>777</v>
      </c>
      <c r="B374" s="2" t="s">
        <v>779</v>
      </c>
      <c r="C374" s="12">
        <v>260000</v>
      </c>
      <c r="D374" s="12">
        <v>0</v>
      </c>
      <c r="E374" s="13">
        <f t="shared" si="57"/>
        <v>0</v>
      </c>
    </row>
    <row r="375" spans="1:5" ht="23.25" customHeight="1" x14ac:dyDescent="0.25">
      <c r="A375" s="3" t="s">
        <v>708</v>
      </c>
      <c r="B375" s="2" t="s">
        <v>780</v>
      </c>
      <c r="C375" s="12">
        <v>260000</v>
      </c>
      <c r="D375" s="12">
        <v>0</v>
      </c>
      <c r="E375" s="13">
        <f t="shared" si="57"/>
        <v>0</v>
      </c>
    </row>
    <row r="376" spans="1:5" ht="23.25" hidden="1" customHeight="1" x14ac:dyDescent="0.25">
      <c r="A376" s="3" t="s">
        <v>710</v>
      </c>
      <c r="B376" s="2" t="s">
        <v>781</v>
      </c>
      <c r="C376" s="1">
        <v>260000</v>
      </c>
      <c r="D376" s="1">
        <v>0</v>
      </c>
      <c r="E376" s="9"/>
    </row>
    <row r="377" spans="1:5" ht="23.25" hidden="1" customHeight="1" x14ac:dyDescent="0.25">
      <c r="A377" s="3" t="s">
        <v>712</v>
      </c>
      <c r="B377" s="2" t="s">
        <v>782</v>
      </c>
      <c r="C377" s="1">
        <v>260000</v>
      </c>
      <c r="D377" s="1">
        <v>0</v>
      </c>
      <c r="E377" s="9"/>
    </row>
    <row r="378" spans="1:5" x14ac:dyDescent="0.25">
      <c r="A378" s="3" t="s">
        <v>731</v>
      </c>
      <c r="B378" s="2" t="s">
        <v>783</v>
      </c>
      <c r="C378" s="12">
        <v>2425600</v>
      </c>
      <c r="D378" s="12">
        <v>225090</v>
      </c>
      <c r="E378" s="13">
        <f t="shared" ref="E378:E380" si="58">D378/C378*100</f>
        <v>9.279765831134565</v>
      </c>
    </row>
    <row r="379" spans="1:5" ht="34.5" customHeight="1" x14ac:dyDescent="0.25">
      <c r="A379" s="3" t="s">
        <v>731</v>
      </c>
      <c r="B379" s="2" t="s">
        <v>784</v>
      </c>
      <c r="C379" s="12">
        <v>2425600</v>
      </c>
      <c r="D379" s="12">
        <v>225090</v>
      </c>
      <c r="E379" s="13">
        <f t="shared" si="58"/>
        <v>9.279765831134565</v>
      </c>
    </row>
    <row r="380" spans="1:5" ht="22.5" x14ac:dyDescent="0.25">
      <c r="A380" s="3" t="s">
        <v>708</v>
      </c>
      <c r="B380" s="2" t="s">
        <v>785</v>
      </c>
      <c r="C380" s="12">
        <v>2425600</v>
      </c>
      <c r="D380" s="12">
        <v>225090</v>
      </c>
      <c r="E380" s="13">
        <f t="shared" si="58"/>
        <v>9.279765831134565</v>
      </c>
    </row>
    <row r="381" spans="1:5" hidden="1" x14ac:dyDescent="0.25">
      <c r="A381" s="3" t="s">
        <v>710</v>
      </c>
      <c r="B381" s="2" t="s">
        <v>786</v>
      </c>
      <c r="C381" s="1">
        <v>2425600</v>
      </c>
      <c r="D381" s="1">
        <v>225090</v>
      </c>
      <c r="E381" s="9"/>
    </row>
    <row r="382" spans="1:5" ht="23.25" hidden="1" customHeight="1" x14ac:dyDescent="0.25">
      <c r="A382" s="3" t="s">
        <v>712</v>
      </c>
      <c r="B382" s="2" t="s">
        <v>787</v>
      </c>
      <c r="C382" s="1">
        <v>2425600</v>
      </c>
      <c r="D382" s="1">
        <v>225090</v>
      </c>
      <c r="E382" s="9"/>
    </row>
    <row r="383" spans="1:5" hidden="1" x14ac:dyDescent="0.25">
      <c r="A383" s="3" t="s">
        <v>299</v>
      </c>
      <c r="B383" s="2" t="s">
        <v>788</v>
      </c>
      <c r="C383" s="12">
        <v>941101</v>
      </c>
      <c r="D383" s="12">
        <v>251808</v>
      </c>
      <c r="E383" s="13">
        <f t="shared" ref="E383:E386" si="59">D383/C383*100</f>
        <v>26.756745556534316</v>
      </c>
    </row>
    <row r="384" spans="1:5" ht="34.5" hidden="1" customHeight="1" x14ac:dyDescent="0.25">
      <c r="A384" s="3" t="s">
        <v>299</v>
      </c>
      <c r="B384" s="2" t="s">
        <v>789</v>
      </c>
      <c r="C384" s="12">
        <v>941101</v>
      </c>
      <c r="D384" s="12">
        <v>251808</v>
      </c>
      <c r="E384" s="13">
        <f t="shared" si="59"/>
        <v>26.756745556534316</v>
      </c>
    </row>
    <row r="385" spans="1:5" ht="33.75" x14ac:dyDescent="0.25">
      <c r="A385" s="3" t="s">
        <v>790</v>
      </c>
      <c r="B385" s="2" t="s">
        <v>791</v>
      </c>
      <c r="C385" s="12">
        <v>941101</v>
      </c>
      <c r="D385" s="12">
        <v>251808</v>
      </c>
      <c r="E385" s="13">
        <f t="shared" si="59"/>
        <v>26.756745556534316</v>
      </c>
    </row>
    <row r="386" spans="1:5" ht="22.5" x14ac:dyDescent="0.25">
      <c r="A386" s="3" t="s">
        <v>708</v>
      </c>
      <c r="B386" s="2" t="s">
        <v>792</v>
      </c>
      <c r="C386" s="12">
        <v>941101</v>
      </c>
      <c r="D386" s="12">
        <v>251808</v>
      </c>
      <c r="E386" s="13">
        <f t="shared" si="59"/>
        <v>26.756745556534316</v>
      </c>
    </row>
    <row r="387" spans="1:5" ht="34.5" hidden="1" customHeight="1" x14ac:dyDescent="0.25">
      <c r="A387" s="3" t="s">
        <v>710</v>
      </c>
      <c r="B387" s="2" t="s">
        <v>793</v>
      </c>
      <c r="C387" s="1">
        <v>941101</v>
      </c>
      <c r="D387" s="1">
        <v>251808</v>
      </c>
      <c r="E387" s="9"/>
    </row>
    <row r="388" spans="1:5" ht="23.25" hidden="1" customHeight="1" x14ac:dyDescent="0.25">
      <c r="A388" s="3" t="s">
        <v>765</v>
      </c>
      <c r="B388" s="2" t="s">
        <v>794</v>
      </c>
      <c r="C388" s="1">
        <v>941101</v>
      </c>
      <c r="D388" s="1">
        <v>251808</v>
      </c>
      <c r="E388" s="9"/>
    </row>
    <row r="389" spans="1:5" x14ac:dyDescent="0.25">
      <c r="A389" s="3" t="s">
        <v>795</v>
      </c>
      <c r="B389" s="2" t="s">
        <v>796</v>
      </c>
      <c r="C389" s="12">
        <v>16482615.439999999</v>
      </c>
      <c r="D389" s="12">
        <v>4696836.2300000004</v>
      </c>
      <c r="E389" s="13">
        <f t="shared" ref="E389:E393" si="60">D389/C389*100</f>
        <v>28.495697464382513</v>
      </c>
    </row>
    <row r="390" spans="1:5" ht="22.5" x14ac:dyDescent="0.25">
      <c r="A390" s="3" t="s">
        <v>797</v>
      </c>
      <c r="B390" s="2" t="s">
        <v>798</v>
      </c>
      <c r="C390" s="12">
        <v>16482615.439999999</v>
      </c>
      <c r="D390" s="12">
        <v>4696836.2300000004</v>
      </c>
      <c r="E390" s="13">
        <f t="shared" si="60"/>
        <v>28.495697464382513</v>
      </c>
    </row>
    <row r="391" spans="1:5" ht="33.75" x14ac:dyDescent="0.25">
      <c r="A391" s="3" t="s">
        <v>799</v>
      </c>
      <c r="B391" s="2" t="s">
        <v>800</v>
      </c>
      <c r="C391" s="12">
        <v>100000</v>
      </c>
      <c r="D391" s="12">
        <v>0</v>
      </c>
      <c r="E391" s="13">
        <f t="shared" si="60"/>
        <v>0</v>
      </c>
    </row>
    <row r="392" spans="1:5" ht="23.25" customHeight="1" x14ac:dyDescent="0.25">
      <c r="A392" s="3" t="s">
        <v>799</v>
      </c>
      <c r="B392" s="2" t="s">
        <v>801</v>
      </c>
      <c r="C392" s="12">
        <v>100000</v>
      </c>
      <c r="D392" s="12">
        <v>0</v>
      </c>
      <c r="E392" s="13">
        <f t="shared" si="60"/>
        <v>0</v>
      </c>
    </row>
    <row r="393" spans="1:5" ht="23.25" customHeight="1" x14ac:dyDescent="0.25">
      <c r="A393" s="3" t="s">
        <v>708</v>
      </c>
      <c r="B393" s="2" t="s">
        <v>802</v>
      </c>
      <c r="C393" s="12">
        <v>100000</v>
      </c>
      <c r="D393" s="12">
        <v>0</v>
      </c>
      <c r="E393" s="13">
        <f t="shared" si="60"/>
        <v>0</v>
      </c>
    </row>
    <row r="394" spans="1:5" ht="23.25" hidden="1" customHeight="1" x14ac:dyDescent="0.25">
      <c r="A394" s="3" t="s">
        <v>710</v>
      </c>
      <c r="B394" s="2" t="s">
        <v>803</v>
      </c>
      <c r="C394" s="1">
        <v>100000</v>
      </c>
      <c r="D394" s="1">
        <v>0</v>
      </c>
      <c r="E394" s="9"/>
    </row>
    <row r="395" spans="1:5" ht="23.25" hidden="1" customHeight="1" x14ac:dyDescent="0.25">
      <c r="A395" s="3" t="s">
        <v>712</v>
      </c>
      <c r="B395" s="2" t="s">
        <v>804</v>
      </c>
      <c r="C395" s="1">
        <v>100000</v>
      </c>
      <c r="D395" s="1">
        <v>0</v>
      </c>
      <c r="E395" s="9"/>
    </row>
    <row r="396" spans="1:5" ht="34.5" customHeight="1" x14ac:dyDescent="0.25">
      <c r="A396" s="3" t="s">
        <v>807</v>
      </c>
      <c r="B396" s="2" t="s">
        <v>808</v>
      </c>
      <c r="C396" s="12">
        <v>16382615.439999999</v>
      </c>
      <c r="D396" s="12">
        <v>4696836.2300000004</v>
      </c>
      <c r="E396" s="13">
        <f t="shared" ref="E396:E397" si="61">D396/C396*100</f>
        <v>28.669636098105229</v>
      </c>
    </row>
    <row r="397" spans="1:5" ht="22.5" x14ac:dyDescent="0.25">
      <c r="A397" s="3" t="s">
        <v>708</v>
      </c>
      <c r="B397" s="2" t="s">
        <v>809</v>
      </c>
      <c r="C397" s="12">
        <v>16382615.439999999</v>
      </c>
      <c r="D397" s="12">
        <v>4696836.2300000004</v>
      </c>
      <c r="E397" s="13">
        <f t="shared" si="61"/>
        <v>28.669636098105229</v>
      </c>
    </row>
    <row r="398" spans="1:5" ht="23.25" hidden="1" customHeight="1" x14ac:dyDescent="0.25">
      <c r="A398" s="3" t="s">
        <v>710</v>
      </c>
      <c r="B398" s="2" t="s">
        <v>810</v>
      </c>
      <c r="C398" s="1">
        <v>16382615.439999999</v>
      </c>
      <c r="D398" s="1">
        <v>4696836.2300000004</v>
      </c>
      <c r="E398" s="9"/>
    </row>
    <row r="399" spans="1:5" ht="23.25" hidden="1" customHeight="1" x14ac:dyDescent="0.25">
      <c r="A399" s="3" t="s">
        <v>712</v>
      </c>
      <c r="B399" s="2" t="s">
        <v>811</v>
      </c>
      <c r="C399" s="1">
        <v>16382615.439999999</v>
      </c>
      <c r="D399" s="1">
        <v>4696836.2300000004</v>
      </c>
      <c r="E399" s="9"/>
    </row>
    <row r="400" spans="1:5" x14ac:dyDescent="0.25">
      <c r="A400" s="3" t="s">
        <v>812</v>
      </c>
      <c r="B400" s="2" t="s">
        <v>813</v>
      </c>
      <c r="C400" s="12">
        <v>4676000</v>
      </c>
      <c r="D400" s="12">
        <v>0</v>
      </c>
      <c r="E400" s="13">
        <f t="shared" ref="E400:E401" si="62">D400/C400*100</f>
        <v>0</v>
      </c>
    </row>
    <row r="401" spans="1:5" ht="34.5" customHeight="1" x14ac:dyDescent="0.25">
      <c r="A401" s="3" t="s">
        <v>417</v>
      </c>
      <c r="B401" s="2" t="s">
        <v>814</v>
      </c>
      <c r="C401" s="12">
        <v>4676000</v>
      </c>
      <c r="D401" s="12">
        <v>0</v>
      </c>
      <c r="E401" s="13">
        <f t="shared" si="62"/>
        <v>0</v>
      </c>
    </row>
    <row r="402" spans="1:5" hidden="1" x14ac:dyDescent="0.25">
      <c r="A402" s="3" t="s">
        <v>815</v>
      </c>
      <c r="B402" s="2" t="s">
        <v>816</v>
      </c>
      <c r="C402" s="1">
        <v>4676000</v>
      </c>
      <c r="D402" s="1">
        <v>0</v>
      </c>
      <c r="E402" s="9"/>
    </row>
    <row r="403" spans="1:5" ht="23.25" hidden="1" customHeight="1" x14ac:dyDescent="0.25">
      <c r="A403" s="3" t="s">
        <v>603</v>
      </c>
      <c r="B403" s="2" t="s">
        <v>817</v>
      </c>
      <c r="C403" s="1">
        <v>4676000</v>
      </c>
      <c r="D403" s="1">
        <v>0</v>
      </c>
      <c r="E403" s="9"/>
    </row>
    <row r="404" spans="1:5" x14ac:dyDescent="0.25">
      <c r="A404" s="3" t="s">
        <v>818</v>
      </c>
      <c r="B404" s="2" t="s">
        <v>819</v>
      </c>
      <c r="C404" s="12">
        <v>4676000</v>
      </c>
      <c r="D404" s="12">
        <v>0</v>
      </c>
      <c r="E404" s="13">
        <f t="shared" ref="E404:E405" si="63">D404/C404*100</f>
        <v>0</v>
      </c>
    </row>
    <row r="405" spans="1:5" ht="22.5" x14ac:dyDescent="0.25">
      <c r="A405" s="3" t="s">
        <v>708</v>
      </c>
      <c r="B405" s="2" t="s">
        <v>820</v>
      </c>
      <c r="C405" s="12">
        <v>4676000</v>
      </c>
      <c r="D405" s="12">
        <v>0</v>
      </c>
      <c r="E405" s="13">
        <f t="shared" si="63"/>
        <v>0</v>
      </c>
    </row>
    <row r="406" spans="1:5" hidden="1" x14ac:dyDescent="0.25">
      <c r="A406" s="3" t="s">
        <v>710</v>
      </c>
      <c r="B406" s="2" t="s">
        <v>821</v>
      </c>
      <c r="C406" s="1">
        <v>4676000</v>
      </c>
      <c r="D406" s="1">
        <v>0</v>
      </c>
      <c r="E406" s="9"/>
    </row>
    <row r="407" spans="1:5" ht="23.25" hidden="1" customHeight="1" x14ac:dyDescent="0.25">
      <c r="A407" s="3" t="s">
        <v>712</v>
      </c>
      <c r="B407" s="2" t="s">
        <v>822</v>
      </c>
      <c r="C407" s="1">
        <v>4676000</v>
      </c>
      <c r="D407" s="1">
        <v>0</v>
      </c>
      <c r="E407" s="9"/>
    </row>
    <row r="408" spans="1:5" x14ac:dyDescent="0.25">
      <c r="A408" s="3" t="s">
        <v>823</v>
      </c>
      <c r="B408" s="2" t="s">
        <v>824</v>
      </c>
      <c r="C408" s="12">
        <v>15906743</v>
      </c>
      <c r="D408" s="12">
        <v>3802471.05</v>
      </c>
      <c r="E408" s="13">
        <f t="shared" ref="E408:E412" si="64">D408/C408*100</f>
        <v>23.90477453492522</v>
      </c>
    </row>
    <row r="409" spans="1:5" ht="34.5" customHeight="1" x14ac:dyDescent="0.25">
      <c r="A409" s="3" t="s">
        <v>417</v>
      </c>
      <c r="B409" s="2" t="s">
        <v>825</v>
      </c>
      <c r="C409" s="12">
        <v>12417020</v>
      </c>
      <c r="D409" s="12">
        <v>2849787.17</v>
      </c>
      <c r="E409" s="13">
        <f t="shared" si="64"/>
        <v>22.950652974707296</v>
      </c>
    </row>
    <row r="410" spans="1:5" ht="33.75" x14ac:dyDescent="0.25">
      <c r="A410" s="3" t="s">
        <v>826</v>
      </c>
      <c r="B410" s="2" t="s">
        <v>827</v>
      </c>
      <c r="C410" s="12">
        <v>12417020</v>
      </c>
      <c r="D410" s="12">
        <v>2849787.17</v>
      </c>
      <c r="E410" s="13">
        <f t="shared" si="64"/>
        <v>22.950652974707296</v>
      </c>
    </row>
    <row r="411" spans="1:5" ht="30.75" customHeight="1" x14ac:dyDescent="0.25">
      <c r="A411" s="3" t="s">
        <v>826</v>
      </c>
      <c r="B411" s="2" t="s">
        <v>828</v>
      </c>
      <c r="C411" s="12">
        <v>11990600</v>
      </c>
      <c r="D411" s="12">
        <v>2777691.06</v>
      </c>
      <c r="E411" s="13">
        <f t="shared" si="64"/>
        <v>23.165571864627292</v>
      </c>
    </row>
    <row r="412" spans="1:5" ht="34.5" customHeight="1" x14ac:dyDescent="0.25">
      <c r="A412" s="3" t="s">
        <v>285</v>
      </c>
      <c r="B412" s="2" t="s">
        <v>829</v>
      </c>
      <c r="C412" s="12">
        <v>11990600</v>
      </c>
      <c r="D412" s="12">
        <v>2777691.06</v>
      </c>
      <c r="E412" s="13">
        <f t="shared" si="64"/>
        <v>23.165571864627292</v>
      </c>
    </row>
    <row r="413" spans="1:5" ht="34.5" hidden="1" customHeight="1" x14ac:dyDescent="0.25">
      <c r="A413" s="3" t="s">
        <v>310</v>
      </c>
      <c r="B413" s="2" t="s">
        <v>830</v>
      </c>
      <c r="C413" s="1">
        <v>11990600</v>
      </c>
      <c r="D413" s="1">
        <v>2777691.06</v>
      </c>
      <c r="E413" s="9"/>
    </row>
    <row r="414" spans="1:5" ht="34.5" hidden="1" customHeight="1" x14ac:dyDescent="0.25">
      <c r="A414" s="3" t="s">
        <v>312</v>
      </c>
      <c r="B414" s="2" t="s">
        <v>831</v>
      </c>
      <c r="C414" s="1">
        <v>9209400</v>
      </c>
      <c r="D414" s="1">
        <v>2139795.4300000002</v>
      </c>
      <c r="E414" s="9"/>
    </row>
    <row r="415" spans="1:5" ht="22.5" hidden="1" x14ac:dyDescent="0.25">
      <c r="A415" s="3" t="s">
        <v>314</v>
      </c>
      <c r="B415" s="2" t="s">
        <v>832</v>
      </c>
      <c r="C415" s="1">
        <v>2781200</v>
      </c>
      <c r="D415" s="1">
        <v>637895.63</v>
      </c>
      <c r="E415" s="9"/>
    </row>
    <row r="416" spans="1:5" ht="22.5" x14ac:dyDescent="0.25">
      <c r="A416" s="3" t="s">
        <v>833</v>
      </c>
      <c r="B416" s="2" t="s">
        <v>834</v>
      </c>
      <c r="C416" s="12">
        <v>353295</v>
      </c>
      <c r="D416" s="12">
        <v>72096.11</v>
      </c>
      <c r="E416" s="13">
        <f t="shared" ref="E416:E417" si="65">D416/C416*100</f>
        <v>20.406773376356867</v>
      </c>
    </row>
    <row r="417" spans="1:5" ht="23.25" customHeight="1" x14ac:dyDescent="0.25">
      <c r="A417" s="3" t="s">
        <v>321</v>
      </c>
      <c r="B417" s="2" t="s">
        <v>835</v>
      </c>
      <c r="C417" s="12">
        <v>353295</v>
      </c>
      <c r="D417" s="12">
        <v>72096.11</v>
      </c>
      <c r="E417" s="13">
        <f t="shared" si="65"/>
        <v>20.406773376356867</v>
      </c>
    </row>
    <row r="418" spans="1:5" ht="23.25" hidden="1" customHeight="1" x14ac:dyDescent="0.25">
      <c r="A418" s="3" t="s">
        <v>323</v>
      </c>
      <c r="B418" s="2" t="s">
        <v>836</v>
      </c>
      <c r="C418" s="1">
        <v>353295</v>
      </c>
      <c r="D418" s="1">
        <v>72096.11</v>
      </c>
      <c r="E418" s="9"/>
    </row>
    <row r="419" spans="1:5" hidden="1" x14ac:dyDescent="0.25">
      <c r="A419" s="3" t="s">
        <v>325</v>
      </c>
      <c r="B419" s="2" t="s">
        <v>837</v>
      </c>
      <c r="C419" s="1">
        <v>203848</v>
      </c>
      <c r="D419" s="1">
        <v>42096.11</v>
      </c>
      <c r="E419" s="9"/>
    </row>
    <row r="420" spans="1:5" ht="23.25" hidden="1" customHeight="1" x14ac:dyDescent="0.25">
      <c r="A420" s="3" t="s">
        <v>327</v>
      </c>
      <c r="B420" s="2" t="s">
        <v>838</v>
      </c>
      <c r="C420" s="1">
        <v>149447</v>
      </c>
      <c r="D420" s="1">
        <v>30000</v>
      </c>
      <c r="E420" s="9"/>
    </row>
    <row r="421" spans="1:5" x14ac:dyDescent="0.25">
      <c r="A421" s="3" t="s">
        <v>839</v>
      </c>
      <c r="B421" s="2" t="s">
        <v>840</v>
      </c>
      <c r="C421" s="12">
        <v>73125</v>
      </c>
      <c r="D421" s="12">
        <v>0</v>
      </c>
      <c r="E421" s="13">
        <f t="shared" ref="E421:E422" si="66">D421/C421*100</f>
        <v>0</v>
      </c>
    </row>
    <row r="422" spans="1:5" x14ac:dyDescent="0.25">
      <c r="A422" s="3" t="s">
        <v>321</v>
      </c>
      <c r="B422" s="2" t="s">
        <v>841</v>
      </c>
      <c r="C422" s="12">
        <v>73125</v>
      </c>
      <c r="D422" s="12">
        <v>0</v>
      </c>
      <c r="E422" s="13">
        <f t="shared" si="66"/>
        <v>0</v>
      </c>
    </row>
    <row r="423" spans="1:5" ht="22.5" hidden="1" x14ac:dyDescent="0.25">
      <c r="A423" s="3" t="s">
        <v>323</v>
      </c>
      <c r="B423" s="2" t="s">
        <v>842</v>
      </c>
      <c r="C423" s="1">
        <v>73125</v>
      </c>
      <c r="D423" s="1">
        <v>0</v>
      </c>
      <c r="E423" s="9"/>
    </row>
    <row r="424" spans="1:5" hidden="1" x14ac:dyDescent="0.25">
      <c r="A424" s="3" t="s">
        <v>325</v>
      </c>
      <c r="B424" s="2" t="s">
        <v>843</v>
      </c>
      <c r="C424" s="1">
        <v>73125</v>
      </c>
      <c r="D424" s="1">
        <v>0</v>
      </c>
      <c r="E424" s="9"/>
    </row>
    <row r="425" spans="1:5" ht="23.25" customHeight="1" x14ac:dyDescent="0.25">
      <c r="A425" s="3" t="s">
        <v>844</v>
      </c>
      <c r="B425" s="2" t="s">
        <v>845</v>
      </c>
      <c r="C425" s="12">
        <v>23700</v>
      </c>
      <c r="D425" s="12">
        <v>0</v>
      </c>
      <c r="E425" s="13">
        <f t="shared" ref="E425:E428" si="67">D425/C425*100</f>
        <v>0</v>
      </c>
    </row>
    <row r="426" spans="1:5" x14ac:dyDescent="0.25">
      <c r="A426" s="3" t="s">
        <v>846</v>
      </c>
      <c r="B426" s="2" t="s">
        <v>847</v>
      </c>
      <c r="C426" s="12">
        <v>23700</v>
      </c>
      <c r="D426" s="12">
        <v>0</v>
      </c>
      <c r="E426" s="13">
        <f t="shared" si="67"/>
        <v>0</v>
      </c>
    </row>
    <row r="427" spans="1:5" x14ac:dyDescent="0.25">
      <c r="A427" s="3" t="s">
        <v>846</v>
      </c>
      <c r="B427" s="2" t="s">
        <v>848</v>
      </c>
      <c r="C427" s="12">
        <v>23700</v>
      </c>
      <c r="D427" s="12">
        <v>0</v>
      </c>
      <c r="E427" s="13">
        <f t="shared" si="67"/>
        <v>0</v>
      </c>
    </row>
    <row r="428" spans="1:5" ht="33.75" x14ac:dyDescent="0.25">
      <c r="A428" s="3" t="s">
        <v>285</v>
      </c>
      <c r="B428" s="2" t="s">
        <v>849</v>
      </c>
      <c r="C428" s="12">
        <v>23700</v>
      </c>
      <c r="D428" s="12">
        <v>0</v>
      </c>
      <c r="E428" s="13">
        <f t="shared" si="67"/>
        <v>0</v>
      </c>
    </row>
    <row r="429" spans="1:5" hidden="1" x14ac:dyDescent="0.25">
      <c r="A429" s="3" t="s">
        <v>287</v>
      </c>
      <c r="B429" s="2" t="s">
        <v>850</v>
      </c>
      <c r="C429" s="1">
        <v>23700</v>
      </c>
      <c r="D429" s="1">
        <v>0</v>
      </c>
      <c r="E429" s="9"/>
    </row>
    <row r="430" spans="1:5" ht="34.5" hidden="1" customHeight="1" x14ac:dyDescent="0.25">
      <c r="A430" s="3" t="s">
        <v>291</v>
      </c>
      <c r="B430" s="2" t="s">
        <v>851</v>
      </c>
      <c r="C430" s="1">
        <v>23700</v>
      </c>
      <c r="D430" s="1">
        <v>0</v>
      </c>
      <c r="E430" s="9"/>
    </row>
    <row r="431" spans="1:5" ht="22.5" x14ac:dyDescent="0.25">
      <c r="A431" s="3" t="s">
        <v>368</v>
      </c>
      <c r="B431" s="2" t="s">
        <v>852</v>
      </c>
      <c r="C431" s="12">
        <v>2475023</v>
      </c>
      <c r="D431" s="12">
        <v>562648.48</v>
      </c>
      <c r="E431" s="13">
        <f t="shared" ref="E431:E434" si="68">D431/C431*100</f>
        <v>22.733060662466571</v>
      </c>
    </row>
    <row r="432" spans="1:5" ht="23.25" hidden="1" customHeight="1" x14ac:dyDescent="0.25">
      <c r="A432" s="3" t="s">
        <v>299</v>
      </c>
      <c r="B432" s="2" t="s">
        <v>853</v>
      </c>
      <c r="C432" s="12">
        <v>2475023</v>
      </c>
      <c r="D432" s="12">
        <v>562648.48</v>
      </c>
      <c r="E432" s="13">
        <f t="shared" si="68"/>
        <v>22.733060662466571</v>
      </c>
    </row>
    <row r="433" spans="1:5" ht="23.25" customHeight="1" x14ac:dyDescent="0.25">
      <c r="A433" s="3" t="s">
        <v>854</v>
      </c>
      <c r="B433" s="2" t="s">
        <v>855</v>
      </c>
      <c r="C433" s="12">
        <v>981023</v>
      </c>
      <c r="D433" s="12">
        <v>193083</v>
      </c>
      <c r="E433" s="13">
        <f t="shared" si="68"/>
        <v>19.681801547975937</v>
      </c>
    </row>
    <row r="434" spans="1:5" ht="33.75" x14ac:dyDescent="0.25">
      <c r="A434" s="3" t="s">
        <v>285</v>
      </c>
      <c r="B434" s="2" t="s">
        <v>856</v>
      </c>
      <c r="C434" s="12">
        <v>981023</v>
      </c>
      <c r="D434" s="12">
        <v>193083</v>
      </c>
      <c r="E434" s="13">
        <f t="shared" si="68"/>
        <v>19.681801547975937</v>
      </c>
    </row>
    <row r="435" spans="1:5" ht="23.25" hidden="1" customHeight="1" x14ac:dyDescent="0.25">
      <c r="A435" s="3" t="s">
        <v>287</v>
      </c>
      <c r="B435" s="2" t="s">
        <v>857</v>
      </c>
      <c r="C435" s="1">
        <v>981023</v>
      </c>
      <c r="D435" s="1">
        <v>193083</v>
      </c>
      <c r="E435" s="9"/>
    </row>
    <row r="436" spans="1:5" ht="34.5" hidden="1" customHeight="1" x14ac:dyDescent="0.25">
      <c r="A436" s="3" t="s">
        <v>289</v>
      </c>
      <c r="B436" s="2" t="s">
        <v>858</v>
      </c>
      <c r="C436" s="1">
        <v>753474</v>
      </c>
      <c r="D436" s="1">
        <v>148297.20000000001</v>
      </c>
      <c r="E436" s="9"/>
    </row>
    <row r="437" spans="1:5" ht="22.5" hidden="1" x14ac:dyDescent="0.25">
      <c r="A437" s="3" t="s">
        <v>293</v>
      </c>
      <c r="B437" s="2" t="s">
        <v>859</v>
      </c>
      <c r="C437" s="1">
        <v>227549</v>
      </c>
      <c r="D437" s="1">
        <v>44785.8</v>
      </c>
      <c r="E437" s="9"/>
    </row>
    <row r="438" spans="1:5" ht="22.5" x14ac:dyDescent="0.25">
      <c r="A438" s="3" t="s">
        <v>860</v>
      </c>
      <c r="B438" s="2" t="s">
        <v>861</v>
      </c>
      <c r="C438" s="12">
        <v>1494000</v>
      </c>
      <c r="D438" s="12">
        <v>369565.48</v>
      </c>
      <c r="E438" s="13">
        <f t="shared" ref="E438:E439" si="69">D438/C438*100</f>
        <v>24.736645247657293</v>
      </c>
    </row>
    <row r="439" spans="1:5" ht="23.25" customHeight="1" x14ac:dyDescent="0.25">
      <c r="A439" s="3" t="s">
        <v>285</v>
      </c>
      <c r="B439" s="2" t="s">
        <v>862</v>
      </c>
      <c r="C439" s="12">
        <v>1494000</v>
      </c>
      <c r="D439" s="12">
        <v>369565.48</v>
      </c>
      <c r="E439" s="13">
        <f t="shared" si="69"/>
        <v>24.736645247657293</v>
      </c>
    </row>
    <row r="440" spans="1:5" ht="23.25" hidden="1" customHeight="1" x14ac:dyDescent="0.25">
      <c r="A440" s="3" t="s">
        <v>310</v>
      </c>
      <c r="B440" s="2" t="s">
        <v>863</v>
      </c>
      <c r="C440" s="1">
        <v>670636</v>
      </c>
      <c r="D440" s="1">
        <v>166536.29999999999</v>
      </c>
      <c r="E440" s="9"/>
    </row>
    <row r="441" spans="1:5" ht="34.5" hidden="1" customHeight="1" x14ac:dyDescent="0.25">
      <c r="A441" s="3" t="s">
        <v>312</v>
      </c>
      <c r="B441" s="2" t="s">
        <v>864</v>
      </c>
      <c r="C441" s="1">
        <v>531632</v>
      </c>
      <c r="D441" s="1">
        <v>127908</v>
      </c>
      <c r="E441" s="9"/>
    </row>
    <row r="442" spans="1:5" ht="22.5" hidden="1" x14ac:dyDescent="0.25">
      <c r="A442" s="3" t="s">
        <v>314</v>
      </c>
      <c r="B442" s="2" t="s">
        <v>865</v>
      </c>
      <c r="C442" s="1">
        <v>139004</v>
      </c>
      <c r="D442" s="1">
        <v>38628.300000000003</v>
      </c>
      <c r="E442" s="9"/>
    </row>
    <row r="443" spans="1:5" hidden="1" x14ac:dyDescent="0.25">
      <c r="A443" s="3" t="s">
        <v>287</v>
      </c>
      <c r="B443" s="2" t="s">
        <v>866</v>
      </c>
      <c r="C443" s="1">
        <v>823364</v>
      </c>
      <c r="D443" s="1">
        <v>203029.18</v>
      </c>
      <c r="E443" s="9"/>
    </row>
    <row r="444" spans="1:5" ht="23.25" hidden="1" customHeight="1" x14ac:dyDescent="0.25">
      <c r="A444" s="3" t="s">
        <v>289</v>
      </c>
      <c r="B444" s="2" t="s">
        <v>867</v>
      </c>
      <c r="C444" s="1">
        <v>648934</v>
      </c>
      <c r="D444" s="1">
        <v>157189.79999999999</v>
      </c>
      <c r="E444" s="9"/>
    </row>
    <row r="445" spans="1:5" ht="22.5" hidden="1" x14ac:dyDescent="0.25">
      <c r="A445" s="3" t="s">
        <v>293</v>
      </c>
      <c r="B445" s="2" t="s">
        <v>868</v>
      </c>
      <c r="C445" s="1">
        <v>174430</v>
      </c>
      <c r="D445" s="1">
        <v>45839.38</v>
      </c>
      <c r="E445" s="9"/>
    </row>
    <row r="446" spans="1:5" ht="22.5" x14ac:dyDescent="0.25">
      <c r="A446" s="3" t="s">
        <v>406</v>
      </c>
      <c r="B446" s="2" t="s">
        <v>869</v>
      </c>
      <c r="C446" s="12">
        <v>991000</v>
      </c>
      <c r="D446" s="12">
        <v>390035.4</v>
      </c>
      <c r="E446" s="13">
        <f t="shared" ref="E446:E448" si="70">D446/C446*100</f>
        <v>39.357759838546926</v>
      </c>
    </row>
    <row r="447" spans="1:5" ht="23.25" customHeight="1" x14ac:dyDescent="0.25">
      <c r="A447" s="3" t="s">
        <v>870</v>
      </c>
      <c r="B447" s="2" t="s">
        <v>871</v>
      </c>
      <c r="C447" s="12">
        <v>991000</v>
      </c>
      <c r="D447" s="12">
        <v>390035.4</v>
      </c>
      <c r="E447" s="13">
        <f t="shared" si="70"/>
        <v>39.357759838546926</v>
      </c>
    </row>
    <row r="448" spans="1:5" ht="36.75" customHeight="1" x14ac:dyDescent="0.25">
      <c r="A448" s="3" t="s">
        <v>285</v>
      </c>
      <c r="B448" s="2" t="s">
        <v>872</v>
      </c>
      <c r="C448" s="12">
        <v>991000</v>
      </c>
      <c r="D448" s="12">
        <v>390035.4</v>
      </c>
      <c r="E448" s="13">
        <f t="shared" si="70"/>
        <v>39.357759838546926</v>
      </c>
    </row>
    <row r="449" spans="1:5" ht="23.25" hidden="1" customHeight="1" x14ac:dyDescent="0.25">
      <c r="A449" s="3" t="s">
        <v>287</v>
      </c>
      <c r="B449" s="2" t="s">
        <v>873</v>
      </c>
      <c r="C449" s="1">
        <v>991000</v>
      </c>
      <c r="D449" s="1">
        <v>390035.4</v>
      </c>
      <c r="E449" s="9"/>
    </row>
    <row r="450" spans="1:5" ht="34.5" hidden="1" customHeight="1" x14ac:dyDescent="0.25">
      <c r="A450" s="3" t="s">
        <v>289</v>
      </c>
      <c r="B450" s="2" t="s">
        <v>874</v>
      </c>
      <c r="C450" s="1">
        <v>777473</v>
      </c>
      <c r="D450" s="1">
        <v>300467.20000000001</v>
      </c>
      <c r="E450" s="9"/>
    </row>
    <row r="451" spans="1:5" ht="22.5" hidden="1" x14ac:dyDescent="0.25">
      <c r="A451" s="3" t="s">
        <v>293</v>
      </c>
      <c r="B451" s="2" t="s">
        <v>875</v>
      </c>
      <c r="C451" s="1">
        <v>213527</v>
      </c>
      <c r="D451" s="1">
        <v>89568.2</v>
      </c>
      <c r="E451" s="9"/>
    </row>
    <row r="452" spans="1:5" x14ac:dyDescent="0.25">
      <c r="A452" s="16" t="s">
        <v>876</v>
      </c>
      <c r="B452" s="17" t="s">
        <v>877</v>
      </c>
      <c r="C452" s="18">
        <v>56393807.560000002</v>
      </c>
      <c r="D452" s="18">
        <v>14757678.560000001</v>
      </c>
      <c r="E452" s="19">
        <f t="shared" ref="E452:E454" si="71">D452/C452*100</f>
        <v>26.168969960573452</v>
      </c>
    </row>
    <row r="453" spans="1:5" ht="23.25" customHeight="1" x14ac:dyDescent="0.25">
      <c r="A453" s="3" t="s">
        <v>878</v>
      </c>
      <c r="B453" s="2" t="s">
        <v>879</v>
      </c>
      <c r="C453" s="12">
        <v>34599557.359999999</v>
      </c>
      <c r="D453" s="12">
        <v>8182434.5</v>
      </c>
      <c r="E453" s="13">
        <f t="shared" si="71"/>
        <v>23.648957166890185</v>
      </c>
    </row>
    <row r="454" spans="1:5" ht="22.5" x14ac:dyDescent="0.25">
      <c r="A454" s="3" t="s">
        <v>797</v>
      </c>
      <c r="B454" s="2" t="s">
        <v>880</v>
      </c>
      <c r="C454" s="12">
        <v>34599557.359999999</v>
      </c>
      <c r="D454" s="12">
        <v>8182434.5</v>
      </c>
      <c r="E454" s="13">
        <f t="shared" si="71"/>
        <v>23.648957166890185</v>
      </c>
    </row>
    <row r="455" spans="1:5" hidden="1" x14ac:dyDescent="0.25">
      <c r="A455" s="3" t="s">
        <v>881</v>
      </c>
      <c r="B455" s="2" t="s">
        <v>882</v>
      </c>
      <c r="C455" s="1">
        <v>20125933.600000001</v>
      </c>
      <c r="D455" s="1">
        <v>5087039.82</v>
      </c>
      <c r="E455" s="9"/>
    </row>
    <row r="456" spans="1:5" ht="23.25" hidden="1" customHeight="1" x14ac:dyDescent="0.25">
      <c r="A456" s="3" t="s">
        <v>299</v>
      </c>
      <c r="B456" s="2" t="s">
        <v>883</v>
      </c>
      <c r="C456" s="12">
        <v>20125933.600000001</v>
      </c>
      <c r="D456" s="12">
        <v>5087039.82</v>
      </c>
      <c r="E456" s="13">
        <f t="shared" ref="E456:E458" si="72">D456/C456*100</f>
        <v>25.276043939646108</v>
      </c>
    </row>
    <row r="457" spans="1:5" ht="22.5" x14ac:dyDescent="0.25">
      <c r="A457" s="3" t="s">
        <v>884</v>
      </c>
      <c r="B457" s="2" t="s">
        <v>885</v>
      </c>
      <c r="C457" s="12">
        <v>20125933.600000001</v>
      </c>
      <c r="D457" s="12">
        <v>5087039.82</v>
      </c>
      <c r="E457" s="13">
        <f t="shared" si="72"/>
        <v>25.276043939646108</v>
      </c>
    </row>
    <row r="458" spans="1:5" ht="22.5" x14ac:dyDescent="0.25">
      <c r="A458" s="3" t="s">
        <v>708</v>
      </c>
      <c r="B458" s="2" t="s">
        <v>886</v>
      </c>
      <c r="C458" s="12">
        <v>20125933.600000001</v>
      </c>
      <c r="D458" s="12">
        <v>5087039.82</v>
      </c>
      <c r="E458" s="13">
        <f t="shared" si="72"/>
        <v>25.276043939646108</v>
      </c>
    </row>
    <row r="459" spans="1:5" ht="23.25" hidden="1" customHeight="1" x14ac:dyDescent="0.25">
      <c r="A459" s="3" t="s">
        <v>710</v>
      </c>
      <c r="B459" s="2" t="s">
        <v>887</v>
      </c>
      <c r="C459" s="1">
        <v>20125933.600000001</v>
      </c>
      <c r="D459" s="1">
        <v>5087039.82</v>
      </c>
      <c r="E459" s="9"/>
    </row>
    <row r="460" spans="1:5" ht="23.25" hidden="1" customHeight="1" x14ac:dyDescent="0.25">
      <c r="A460" s="3" t="s">
        <v>712</v>
      </c>
      <c r="B460" s="2" t="s">
        <v>888</v>
      </c>
      <c r="C460" s="1">
        <v>20125933.600000001</v>
      </c>
      <c r="D460" s="1">
        <v>5087039.82</v>
      </c>
      <c r="E460" s="9"/>
    </row>
    <row r="461" spans="1:5" ht="22.5" x14ac:dyDescent="0.25">
      <c r="A461" s="3" t="s">
        <v>889</v>
      </c>
      <c r="B461" s="2" t="s">
        <v>890</v>
      </c>
      <c r="C461" s="12">
        <v>70000</v>
      </c>
      <c r="D461" s="12">
        <v>3350</v>
      </c>
      <c r="E461" s="13">
        <f t="shared" ref="E461:E464" si="73">D461/C461*100</f>
        <v>4.7857142857142856</v>
      </c>
    </row>
    <row r="462" spans="1:5" ht="34.5" customHeight="1" x14ac:dyDescent="0.25">
      <c r="A462" s="3" t="s">
        <v>889</v>
      </c>
      <c r="B462" s="2" t="s">
        <v>891</v>
      </c>
      <c r="C462" s="12">
        <v>70000</v>
      </c>
      <c r="D462" s="12">
        <v>3350</v>
      </c>
      <c r="E462" s="13">
        <f t="shared" si="73"/>
        <v>4.7857142857142856</v>
      </c>
    </row>
    <row r="463" spans="1:5" ht="23.25" customHeight="1" x14ac:dyDescent="0.25">
      <c r="A463" s="3" t="s">
        <v>889</v>
      </c>
      <c r="B463" s="2" t="s">
        <v>892</v>
      </c>
      <c r="C463" s="12">
        <v>70000</v>
      </c>
      <c r="D463" s="12">
        <v>3350</v>
      </c>
      <c r="E463" s="13">
        <f t="shared" si="73"/>
        <v>4.7857142857142856</v>
      </c>
    </row>
    <row r="464" spans="1:5" ht="23.25" customHeight="1" x14ac:dyDescent="0.25">
      <c r="A464" s="3" t="s">
        <v>321</v>
      </c>
      <c r="B464" s="2" t="s">
        <v>893</v>
      </c>
      <c r="C464" s="12">
        <v>70000</v>
      </c>
      <c r="D464" s="12">
        <v>3350</v>
      </c>
      <c r="E464" s="13">
        <f t="shared" si="73"/>
        <v>4.7857142857142856</v>
      </c>
    </row>
    <row r="465" spans="1:5" ht="23.25" hidden="1" customHeight="1" x14ac:dyDescent="0.25">
      <c r="A465" s="3" t="s">
        <v>323</v>
      </c>
      <c r="B465" s="2" t="s">
        <v>894</v>
      </c>
      <c r="C465" s="1">
        <v>70000</v>
      </c>
      <c r="D465" s="1">
        <v>3350</v>
      </c>
      <c r="E465" s="9"/>
    </row>
    <row r="466" spans="1:5" hidden="1" x14ac:dyDescent="0.25">
      <c r="A466" s="3" t="s">
        <v>327</v>
      </c>
      <c r="B466" s="2" t="s">
        <v>895</v>
      </c>
      <c r="C466" s="1">
        <v>70000</v>
      </c>
      <c r="D466" s="1">
        <v>3350</v>
      </c>
      <c r="E466" s="9"/>
    </row>
    <row r="467" spans="1:5" ht="23.25" customHeight="1" x14ac:dyDescent="0.25">
      <c r="A467" s="3" t="s">
        <v>896</v>
      </c>
      <c r="B467" s="2" t="s">
        <v>897</v>
      </c>
      <c r="C467" s="12">
        <v>14103623.76</v>
      </c>
      <c r="D467" s="12">
        <v>3092044.68</v>
      </c>
      <c r="E467" s="13">
        <f t="shared" ref="E467:E469" si="74">D467/C467*100</f>
        <v>21.923760393903191</v>
      </c>
    </row>
    <row r="468" spans="1:5" ht="22.5" x14ac:dyDescent="0.25">
      <c r="A468" s="3" t="s">
        <v>896</v>
      </c>
      <c r="B468" s="2" t="s">
        <v>898</v>
      </c>
      <c r="C468" s="12">
        <v>14103623.76</v>
      </c>
      <c r="D468" s="12">
        <v>3092044.68</v>
      </c>
      <c r="E468" s="13">
        <f t="shared" si="74"/>
        <v>21.923760393903191</v>
      </c>
    </row>
    <row r="469" spans="1:5" ht="23.25" customHeight="1" x14ac:dyDescent="0.25">
      <c r="A469" s="3" t="s">
        <v>708</v>
      </c>
      <c r="B469" s="2" t="s">
        <v>899</v>
      </c>
      <c r="C469" s="12">
        <v>14103623.76</v>
      </c>
      <c r="D469" s="12">
        <v>3092044.68</v>
      </c>
      <c r="E469" s="13">
        <f t="shared" si="74"/>
        <v>21.923760393903191</v>
      </c>
    </row>
    <row r="470" spans="1:5" ht="23.25" hidden="1" customHeight="1" x14ac:dyDescent="0.25">
      <c r="A470" s="3" t="s">
        <v>710</v>
      </c>
      <c r="B470" s="2" t="s">
        <v>900</v>
      </c>
      <c r="C470" s="1">
        <v>14103623.76</v>
      </c>
      <c r="D470" s="1">
        <v>3092044.68</v>
      </c>
      <c r="E470" s="9"/>
    </row>
    <row r="471" spans="1:5" ht="23.25" hidden="1" customHeight="1" x14ac:dyDescent="0.25">
      <c r="A471" s="3" t="s">
        <v>712</v>
      </c>
      <c r="B471" s="2" t="s">
        <v>901</v>
      </c>
      <c r="C471" s="1">
        <v>14103623.76</v>
      </c>
      <c r="D471" s="1">
        <v>3092044.68</v>
      </c>
      <c r="E471" s="9"/>
    </row>
    <row r="472" spans="1:5" ht="33.75" x14ac:dyDescent="0.25">
      <c r="A472" s="3" t="s">
        <v>799</v>
      </c>
      <c r="B472" s="2" t="s">
        <v>902</v>
      </c>
      <c r="C472" s="12">
        <v>300000</v>
      </c>
      <c r="D472" s="12">
        <v>0</v>
      </c>
      <c r="E472" s="13">
        <f t="shared" ref="E472:E474" si="75">D472/C472*100</f>
        <v>0</v>
      </c>
    </row>
    <row r="473" spans="1:5" ht="34.5" customHeight="1" x14ac:dyDescent="0.25">
      <c r="A473" s="3" t="s">
        <v>799</v>
      </c>
      <c r="B473" s="2" t="s">
        <v>903</v>
      </c>
      <c r="C473" s="12">
        <v>300000</v>
      </c>
      <c r="D473" s="12">
        <v>0</v>
      </c>
      <c r="E473" s="13">
        <f t="shared" si="75"/>
        <v>0</v>
      </c>
    </row>
    <row r="474" spans="1:5" ht="23.25" customHeight="1" x14ac:dyDescent="0.25">
      <c r="A474" s="3" t="s">
        <v>708</v>
      </c>
      <c r="B474" s="2" t="s">
        <v>904</v>
      </c>
      <c r="C474" s="12">
        <v>300000</v>
      </c>
      <c r="D474" s="12">
        <v>0</v>
      </c>
      <c r="E474" s="13">
        <f t="shared" si="75"/>
        <v>0</v>
      </c>
    </row>
    <row r="475" spans="1:5" ht="23.25" hidden="1" customHeight="1" x14ac:dyDescent="0.25">
      <c r="A475" s="3" t="s">
        <v>710</v>
      </c>
      <c r="B475" s="2" t="s">
        <v>905</v>
      </c>
      <c r="C475" s="1">
        <v>300000</v>
      </c>
      <c r="D475" s="1">
        <v>0</v>
      </c>
      <c r="E475" s="9"/>
    </row>
    <row r="476" spans="1:5" ht="23.25" hidden="1" customHeight="1" x14ac:dyDescent="0.25">
      <c r="A476" s="3" t="s">
        <v>712</v>
      </c>
      <c r="B476" s="2" t="s">
        <v>906</v>
      </c>
      <c r="C476" s="1">
        <v>300000</v>
      </c>
      <c r="D476" s="1">
        <v>0</v>
      </c>
      <c r="E476" s="9"/>
    </row>
    <row r="477" spans="1:5" x14ac:dyDescent="0.25">
      <c r="A477" s="3" t="s">
        <v>907</v>
      </c>
      <c r="B477" s="2" t="s">
        <v>908</v>
      </c>
      <c r="C477" s="12">
        <v>21794250.199999999</v>
      </c>
      <c r="D477" s="12">
        <v>6575244.0599999996</v>
      </c>
      <c r="E477" s="13">
        <f t="shared" ref="E477:E481" si="76">D477/C477*100</f>
        <v>30.169627308398983</v>
      </c>
    </row>
    <row r="478" spans="1:5" ht="34.5" customHeight="1" x14ac:dyDescent="0.25">
      <c r="A478" s="3" t="s">
        <v>797</v>
      </c>
      <c r="B478" s="2" t="s">
        <v>909</v>
      </c>
      <c r="C478" s="12">
        <v>20813227.199999999</v>
      </c>
      <c r="D478" s="12">
        <v>6378542.3399999999</v>
      </c>
      <c r="E478" s="13">
        <f t="shared" si="76"/>
        <v>30.64658007480935</v>
      </c>
    </row>
    <row r="479" spans="1:5" ht="33.75" x14ac:dyDescent="0.25">
      <c r="A479" s="3" t="s">
        <v>910</v>
      </c>
      <c r="B479" s="2" t="s">
        <v>911</v>
      </c>
      <c r="C479" s="12">
        <v>20813227.199999999</v>
      </c>
      <c r="D479" s="12">
        <v>6378542.3399999999</v>
      </c>
      <c r="E479" s="13">
        <f t="shared" si="76"/>
        <v>30.64658007480935</v>
      </c>
    </row>
    <row r="480" spans="1:5" ht="38.25" customHeight="1" x14ac:dyDescent="0.25">
      <c r="A480" s="3" t="s">
        <v>910</v>
      </c>
      <c r="B480" s="2" t="s">
        <v>912</v>
      </c>
      <c r="C480" s="12">
        <v>20400000</v>
      </c>
      <c r="D480" s="12">
        <v>6271994.46</v>
      </c>
      <c r="E480" s="13">
        <f t="shared" si="76"/>
        <v>30.745070882352941</v>
      </c>
    </row>
    <row r="481" spans="1:5" ht="34.5" customHeight="1" x14ac:dyDescent="0.25">
      <c r="A481" s="3" t="s">
        <v>285</v>
      </c>
      <c r="B481" s="2" t="s">
        <v>913</v>
      </c>
      <c r="C481" s="12">
        <v>20400000</v>
      </c>
      <c r="D481" s="12">
        <v>6271994.46</v>
      </c>
      <c r="E481" s="13">
        <f t="shared" si="76"/>
        <v>30.745070882352941</v>
      </c>
    </row>
    <row r="482" spans="1:5" ht="34.5" hidden="1" customHeight="1" x14ac:dyDescent="0.25">
      <c r="A482" s="3" t="s">
        <v>310</v>
      </c>
      <c r="B482" s="2" t="s">
        <v>914</v>
      </c>
      <c r="C482" s="1">
        <v>20400000</v>
      </c>
      <c r="D482" s="1">
        <v>6271994.46</v>
      </c>
      <c r="E482" s="9"/>
    </row>
    <row r="483" spans="1:5" ht="34.5" hidden="1" customHeight="1" x14ac:dyDescent="0.25">
      <c r="A483" s="3" t="s">
        <v>312</v>
      </c>
      <c r="B483" s="2" t="s">
        <v>915</v>
      </c>
      <c r="C483" s="1">
        <v>16281000</v>
      </c>
      <c r="D483" s="1">
        <v>4840069.6500000004</v>
      </c>
      <c r="E483" s="9"/>
    </row>
    <row r="484" spans="1:5" ht="22.5" hidden="1" x14ac:dyDescent="0.25">
      <c r="A484" s="3" t="s">
        <v>314</v>
      </c>
      <c r="B484" s="2" t="s">
        <v>916</v>
      </c>
      <c r="C484" s="1">
        <v>4119000</v>
      </c>
      <c r="D484" s="1">
        <v>1431924.81</v>
      </c>
      <c r="E484" s="9"/>
    </row>
    <row r="485" spans="1:5" ht="33.75" x14ac:dyDescent="0.25">
      <c r="A485" s="3" t="s">
        <v>917</v>
      </c>
      <c r="B485" s="2" t="s">
        <v>918</v>
      </c>
      <c r="C485" s="12">
        <v>413227.2</v>
      </c>
      <c r="D485" s="12">
        <v>106547.88</v>
      </c>
      <c r="E485" s="13">
        <f t="shared" ref="E485:E486" si="77">D485/C485*100</f>
        <v>25.784333654706177</v>
      </c>
    </row>
    <row r="486" spans="1:5" ht="23.25" customHeight="1" x14ac:dyDescent="0.25">
      <c r="A486" s="3" t="s">
        <v>321</v>
      </c>
      <c r="B486" s="2" t="s">
        <v>919</v>
      </c>
      <c r="C486" s="12">
        <v>405887.2</v>
      </c>
      <c r="D486" s="12">
        <v>106547.88</v>
      </c>
      <c r="E486" s="13">
        <f t="shared" si="77"/>
        <v>26.25061347093478</v>
      </c>
    </row>
    <row r="487" spans="1:5" ht="34.5" hidden="1" customHeight="1" x14ac:dyDescent="0.25">
      <c r="A487" s="3" t="s">
        <v>323</v>
      </c>
      <c r="B487" s="2" t="s">
        <v>920</v>
      </c>
      <c r="C487" s="1">
        <v>405887.2</v>
      </c>
      <c r="D487" s="1">
        <v>106547.88</v>
      </c>
      <c r="E487" s="9"/>
    </row>
    <row r="488" spans="1:5" hidden="1" x14ac:dyDescent="0.25">
      <c r="A488" s="3" t="s">
        <v>325</v>
      </c>
      <c r="B488" s="2" t="s">
        <v>921</v>
      </c>
      <c r="C488" s="1">
        <v>153483.20000000001</v>
      </c>
      <c r="D488" s="1">
        <v>15201.98</v>
      </c>
      <c r="E488" s="9"/>
    </row>
    <row r="489" spans="1:5" ht="23.25" hidden="1" customHeight="1" x14ac:dyDescent="0.25">
      <c r="A489" s="3" t="s">
        <v>327</v>
      </c>
      <c r="B489" s="2" t="s">
        <v>922</v>
      </c>
      <c r="C489" s="1">
        <v>80900</v>
      </c>
      <c r="D489" s="1">
        <v>40000</v>
      </c>
      <c r="E489" s="9"/>
    </row>
    <row r="490" spans="1:5" hidden="1" x14ac:dyDescent="0.25">
      <c r="A490" s="3" t="s">
        <v>345</v>
      </c>
      <c r="B490" s="2" t="s">
        <v>923</v>
      </c>
      <c r="C490" s="1">
        <v>171504</v>
      </c>
      <c r="D490" s="1">
        <v>51345.9</v>
      </c>
      <c r="E490" s="9"/>
    </row>
    <row r="491" spans="1:5" x14ac:dyDescent="0.25">
      <c r="A491" s="3" t="s">
        <v>347</v>
      </c>
      <c r="B491" s="2" t="s">
        <v>924</v>
      </c>
      <c r="C491" s="12">
        <v>7340</v>
      </c>
      <c r="D491" s="12">
        <v>0</v>
      </c>
      <c r="E491" s="13">
        <f>D491/C491*100</f>
        <v>0</v>
      </c>
    </row>
    <row r="492" spans="1:5" hidden="1" x14ac:dyDescent="0.25">
      <c r="A492" s="3" t="s">
        <v>349</v>
      </c>
      <c r="B492" s="2" t="s">
        <v>925</v>
      </c>
      <c r="C492" s="1">
        <v>7340</v>
      </c>
      <c r="D492" s="1">
        <v>0</v>
      </c>
      <c r="E492" s="9"/>
    </row>
    <row r="493" spans="1:5" hidden="1" x14ac:dyDescent="0.25">
      <c r="A493" s="3" t="s">
        <v>351</v>
      </c>
      <c r="B493" s="2" t="s">
        <v>926</v>
      </c>
      <c r="C493" s="1">
        <v>5768</v>
      </c>
      <c r="D493" s="1">
        <v>0</v>
      </c>
      <c r="E493" s="9"/>
    </row>
    <row r="494" spans="1:5" hidden="1" x14ac:dyDescent="0.25">
      <c r="A494" s="3" t="s">
        <v>353</v>
      </c>
      <c r="B494" s="2" t="s">
        <v>927</v>
      </c>
      <c r="C494" s="1">
        <v>1572</v>
      </c>
      <c r="D494" s="1">
        <v>0</v>
      </c>
      <c r="E494" s="9"/>
    </row>
    <row r="495" spans="1:5" ht="22.5" x14ac:dyDescent="0.25">
      <c r="A495" s="3" t="s">
        <v>368</v>
      </c>
      <c r="B495" s="2" t="s">
        <v>928</v>
      </c>
      <c r="C495" s="12">
        <v>981023</v>
      </c>
      <c r="D495" s="12">
        <v>196701.72</v>
      </c>
      <c r="E495" s="13">
        <f t="shared" ref="E495:E498" si="78">D495/C495*100</f>
        <v>20.050673633543763</v>
      </c>
    </row>
    <row r="496" spans="1:5" hidden="1" x14ac:dyDescent="0.25">
      <c r="A496" s="3" t="s">
        <v>299</v>
      </c>
      <c r="B496" s="2" t="s">
        <v>929</v>
      </c>
      <c r="C496" s="12">
        <v>981023</v>
      </c>
      <c r="D496" s="12">
        <v>196701.72</v>
      </c>
      <c r="E496" s="13">
        <f t="shared" si="78"/>
        <v>20.050673633543763</v>
      </c>
    </row>
    <row r="497" spans="1:5" ht="23.25" customHeight="1" x14ac:dyDescent="0.25">
      <c r="A497" s="3" t="s">
        <v>930</v>
      </c>
      <c r="B497" s="2" t="s">
        <v>931</v>
      </c>
      <c r="C497" s="12">
        <v>981023</v>
      </c>
      <c r="D497" s="12">
        <v>196701.72</v>
      </c>
      <c r="E497" s="13">
        <f t="shared" si="78"/>
        <v>20.050673633543763</v>
      </c>
    </row>
    <row r="498" spans="1:5" ht="33.75" x14ac:dyDescent="0.25">
      <c r="A498" s="3" t="s">
        <v>285</v>
      </c>
      <c r="B498" s="2" t="s">
        <v>932</v>
      </c>
      <c r="C498" s="12">
        <v>981023</v>
      </c>
      <c r="D498" s="12">
        <v>196701.72</v>
      </c>
      <c r="E498" s="13">
        <f t="shared" si="78"/>
        <v>20.050673633543763</v>
      </c>
    </row>
    <row r="499" spans="1:5" ht="23.25" hidden="1" customHeight="1" x14ac:dyDescent="0.25">
      <c r="A499" s="3" t="s">
        <v>287</v>
      </c>
      <c r="B499" s="2" t="s">
        <v>933</v>
      </c>
      <c r="C499" s="1">
        <v>981023</v>
      </c>
      <c r="D499" s="1">
        <v>196701.72</v>
      </c>
      <c r="E499" s="9"/>
    </row>
    <row r="500" spans="1:5" ht="34.5" hidden="1" customHeight="1" x14ac:dyDescent="0.25">
      <c r="A500" s="3" t="s">
        <v>289</v>
      </c>
      <c r="B500" s="2" t="s">
        <v>934</v>
      </c>
      <c r="C500" s="1">
        <v>753474</v>
      </c>
      <c r="D500" s="1">
        <v>151076.51999999999</v>
      </c>
      <c r="E500" s="9"/>
    </row>
    <row r="501" spans="1:5" ht="22.5" hidden="1" x14ac:dyDescent="0.25">
      <c r="A501" s="3" t="s">
        <v>293</v>
      </c>
      <c r="B501" s="2" t="s">
        <v>935</v>
      </c>
      <c r="C501" s="1">
        <v>227549</v>
      </c>
      <c r="D501" s="1">
        <v>45625.2</v>
      </c>
      <c r="E501" s="9"/>
    </row>
    <row r="502" spans="1:5" x14ac:dyDescent="0.25">
      <c r="A502" s="16" t="s">
        <v>936</v>
      </c>
      <c r="B502" s="17" t="s">
        <v>937</v>
      </c>
      <c r="C502" s="18">
        <v>43271312.049999997</v>
      </c>
      <c r="D502" s="18">
        <v>9237213.6799999997</v>
      </c>
      <c r="E502" s="19">
        <f t="shared" ref="E502:E503" si="79">D502/C502*100</f>
        <v>21.347200356038197</v>
      </c>
    </row>
    <row r="503" spans="1:5" ht="23.25" customHeight="1" x14ac:dyDescent="0.25">
      <c r="A503" s="3" t="s">
        <v>938</v>
      </c>
      <c r="B503" s="2" t="s">
        <v>939</v>
      </c>
      <c r="C503" s="12">
        <v>420000</v>
      </c>
      <c r="D503" s="12">
        <v>60000</v>
      </c>
      <c r="E503" s="13">
        <f t="shared" si="79"/>
        <v>14.285714285714285</v>
      </c>
    </row>
    <row r="504" spans="1:5" ht="22.5" hidden="1" x14ac:dyDescent="0.25">
      <c r="A504" s="3" t="s">
        <v>368</v>
      </c>
      <c r="B504" s="2" t="s">
        <v>940</v>
      </c>
      <c r="C504" s="1">
        <v>420000</v>
      </c>
      <c r="D504" s="1">
        <v>60000</v>
      </c>
      <c r="E504" s="9"/>
    </row>
    <row r="505" spans="1:5" hidden="1" x14ac:dyDescent="0.25">
      <c r="A505" s="3" t="s">
        <v>941</v>
      </c>
      <c r="B505" s="2" t="s">
        <v>942</v>
      </c>
      <c r="C505" s="1">
        <v>420000</v>
      </c>
      <c r="D505" s="1">
        <v>60000</v>
      </c>
      <c r="E505" s="9"/>
    </row>
    <row r="506" spans="1:5" ht="23.25" customHeight="1" x14ac:dyDescent="0.25">
      <c r="A506" s="3" t="s">
        <v>941</v>
      </c>
      <c r="B506" s="2" t="s">
        <v>943</v>
      </c>
      <c r="C506" s="12">
        <v>420000</v>
      </c>
      <c r="D506" s="12">
        <v>60000</v>
      </c>
      <c r="E506" s="13">
        <f t="shared" ref="E506:E507" si="80">D506/C506*100</f>
        <v>14.285714285714285</v>
      </c>
    </row>
    <row r="507" spans="1:5" x14ac:dyDescent="0.25">
      <c r="A507" s="3" t="s">
        <v>944</v>
      </c>
      <c r="B507" s="2" t="s">
        <v>945</v>
      </c>
      <c r="C507" s="12">
        <v>420000</v>
      </c>
      <c r="D507" s="12">
        <v>60000</v>
      </c>
      <c r="E507" s="13">
        <f t="shared" si="80"/>
        <v>14.285714285714285</v>
      </c>
    </row>
    <row r="508" spans="1:5" hidden="1" x14ac:dyDescent="0.25">
      <c r="A508" s="3" t="s">
        <v>946</v>
      </c>
      <c r="B508" s="2" t="s">
        <v>947</v>
      </c>
      <c r="C508" s="1">
        <v>420000</v>
      </c>
      <c r="D508" s="1">
        <v>60000</v>
      </c>
      <c r="E508" s="9"/>
    </row>
    <row r="509" spans="1:5" hidden="1" x14ac:dyDescent="0.25">
      <c r="A509" s="3" t="s">
        <v>948</v>
      </c>
      <c r="B509" s="2" t="s">
        <v>949</v>
      </c>
      <c r="C509" s="1">
        <v>420000</v>
      </c>
      <c r="D509" s="1">
        <v>60000</v>
      </c>
      <c r="E509" s="9"/>
    </row>
    <row r="510" spans="1:5" x14ac:dyDescent="0.25">
      <c r="A510" s="3" t="s">
        <v>950</v>
      </c>
      <c r="B510" s="2" t="s">
        <v>951</v>
      </c>
      <c r="C510" s="12">
        <v>6888000</v>
      </c>
      <c r="D510" s="12">
        <v>1933135.27</v>
      </c>
      <c r="E510" s="13">
        <f>D510/C510*100</f>
        <v>28.065262340301977</v>
      </c>
    </row>
    <row r="511" spans="1:5" ht="33.75" hidden="1" x14ac:dyDescent="0.25">
      <c r="A511" s="3" t="s">
        <v>952</v>
      </c>
      <c r="B511" s="2" t="s">
        <v>953</v>
      </c>
      <c r="C511" s="1">
        <v>5551800</v>
      </c>
      <c r="D511" s="1">
        <v>1793135.27</v>
      </c>
      <c r="E511" s="9"/>
    </row>
    <row r="512" spans="1:5" x14ac:dyDescent="0.25">
      <c r="A512" s="3" t="s">
        <v>954</v>
      </c>
      <c r="B512" s="2" t="s">
        <v>955</v>
      </c>
      <c r="C512" s="12">
        <v>2317800</v>
      </c>
      <c r="D512" s="12">
        <v>1024294.91</v>
      </c>
      <c r="E512" s="13">
        <f t="shared" ref="E512:E514" si="81">D512/C512*100</f>
        <v>44.192549400293387</v>
      </c>
    </row>
    <row r="513" spans="1:5" ht="23.25" customHeight="1" x14ac:dyDescent="0.25">
      <c r="A513" s="3" t="s">
        <v>954</v>
      </c>
      <c r="B513" s="2" t="s">
        <v>956</v>
      </c>
      <c r="C513" s="12">
        <v>2317800</v>
      </c>
      <c r="D513" s="12">
        <v>1024294.91</v>
      </c>
      <c r="E513" s="13">
        <f t="shared" si="81"/>
        <v>44.192549400293387</v>
      </c>
    </row>
    <row r="514" spans="1:5" x14ac:dyDescent="0.25">
      <c r="A514" s="3" t="s">
        <v>321</v>
      </c>
      <c r="B514" s="2" t="s">
        <v>957</v>
      </c>
      <c r="C514" s="12">
        <v>4000</v>
      </c>
      <c r="D514" s="12">
        <v>3557.63</v>
      </c>
      <c r="E514" s="13">
        <f t="shared" si="81"/>
        <v>88.940750000000008</v>
      </c>
    </row>
    <row r="515" spans="1:5" ht="22.5" hidden="1" x14ac:dyDescent="0.25">
      <c r="A515" s="3" t="s">
        <v>323</v>
      </c>
      <c r="B515" s="2" t="s">
        <v>958</v>
      </c>
      <c r="C515" s="1">
        <v>4000</v>
      </c>
      <c r="D515" s="1">
        <v>3557.63</v>
      </c>
      <c r="E515" s="9"/>
    </row>
    <row r="516" spans="1:5" hidden="1" x14ac:dyDescent="0.25">
      <c r="A516" s="3" t="s">
        <v>327</v>
      </c>
      <c r="B516" s="2" t="s">
        <v>959</v>
      </c>
      <c r="C516" s="1">
        <v>4000</v>
      </c>
      <c r="D516" s="1">
        <v>3557.63</v>
      </c>
      <c r="E516" s="9"/>
    </row>
    <row r="517" spans="1:5" ht="23.25" customHeight="1" x14ac:dyDescent="0.25">
      <c r="A517" s="3" t="s">
        <v>944</v>
      </c>
      <c r="B517" s="2" t="s">
        <v>960</v>
      </c>
      <c r="C517" s="12">
        <v>2313800</v>
      </c>
      <c r="D517" s="12">
        <v>1020737.28</v>
      </c>
      <c r="E517" s="13">
        <f>D517/C517*100</f>
        <v>44.115190595557088</v>
      </c>
    </row>
    <row r="518" spans="1:5" hidden="1" x14ac:dyDescent="0.25">
      <c r="A518" s="3" t="s">
        <v>961</v>
      </c>
      <c r="B518" s="2" t="s">
        <v>962</v>
      </c>
      <c r="C518" s="1">
        <v>2313800</v>
      </c>
      <c r="D518" s="1">
        <v>1020737.28</v>
      </c>
      <c r="E518" s="9"/>
    </row>
    <row r="519" spans="1:5" ht="22.5" hidden="1" x14ac:dyDescent="0.25">
      <c r="A519" s="3" t="s">
        <v>963</v>
      </c>
      <c r="B519" s="2" t="s">
        <v>964</v>
      </c>
      <c r="C519" s="1">
        <v>2313800</v>
      </c>
      <c r="D519" s="1">
        <v>1020737.28</v>
      </c>
      <c r="E519" s="9"/>
    </row>
    <row r="520" spans="1:5" x14ac:dyDescent="0.25">
      <c r="A520" s="3" t="s">
        <v>965</v>
      </c>
      <c r="B520" s="2" t="s">
        <v>966</v>
      </c>
      <c r="C520" s="12">
        <v>2673000</v>
      </c>
      <c r="D520" s="12">
        <v>644119.4</v>
      </c>
      <c r="E520" s="13">
        <f>D520/C520*100</f>
        <v>24.09724653946876</v>
      </c>
    </row>
    <row r="521" spans="1:5" ht="23.25" hidden="1" customHeight="1" x14ac:dyDescent="0.25">
      <c r="A521" s="3" t="s">
        <v>408</v>
      </c>
      <c r="B521" s="2" t="s">
        <v>967</v>
      </c>
      <c r="C521" s="1">
        <v>2673000</v>
      </c>
      <c r="D521" s="1">
        <v>644119.4</v>
      </c>
      <c r="E521" s="9"/>
    </row>
    <row r="522" spans="1:5" ht="22.5" x14ac:dyDescent="0.25">
      <c r="A522" s="3" t="s">
        <v>968</v>
      </c>
      <c r="B522" s="2" t="s">
        <v>969</v>
      </c>
      <c r="C522" s="12">
        <v>2673000</v>
      </c>
      <c r="D522" s="12">
        <v>644119.4</v>
      </c>
      <c r="E522" s="13">
        <f t="shared" ref="E522:E523" si="82">D522/C522*100</f>
        <v>24.09724653946876</v>
      </c>
    </row>
    <row r="523" spans="1:5" x14ac:dyDescent="0.25">
      <c r="A523" s="3" t="s">
        <v>321</v>
      </c>
      <c r="B523" s="2" t="s">
        <v>970</v>
      </c>
      <c r="C523" s="12">
        <v>8000</v>
      </c>
      <c r="D523" s="12">
        <v>964.38</v>
      </c>
      <c r="E523" s="13">
        <f t="shared" si="82"/>
        <v>12.05475</v>
      </c>
    </row>
    <row r="524" spans="1:5" ht="23.25" hidden="1" customHeight="1" x14ac:dyDescent="0.25">
      <c r="A524" s="3" t="s">
        <v>323</v>
      </c>
      <c r="B524" s="2" t="s">
        <v>971</v>
      </c>
      <c r="C524" s="1">
        <v>8000</v>
      </c>
      <c r="D524" s="1">
        <v>964.38</v>
      </c>
      <c r="E524" s="9"/>
    </row>
    <row r="525" spans="1:5" hidden="1" x14ac:dyDescent="0.25">
      <c r="A525" s="3" t="s">
        <v>327</v>
      </c>
      <c r="B525" s="2" t="s">
        <v>972</v>
      </c>
      <c r="C525" s="1">
        <v>8000</v>
      </c>
      <c r="D525" s="1">
        <v>964.38</v>
      </c>
      <c r="E525" s="9"/>
    </row>
    <row r="526" spans="1:5" ht="23.25" customHeight="1" x14ac:dyDescent="0.25">
      <c r="A526" s="3" t="s">
        <v>944</v>
      </c>
      <c r="B526" s="2" t="s">
        <v>973</v>
      </c>
      <c r="C526" s="12">
        <v>2665000</v>
      </c>
      <c r="D526" s="12">
        <v>643155.02</v>
      </c>
      <c r="E526" s="13">
        <f>D526/C526*100</f>
        <v>24.133396622889304</v>
      </c>
    </row>
    <row r="527" spans="1:5" hidden="1" x14ac:dyDescent="0.25">
      <c r="A527" s="3" t="s">
        <v>946</v>
      </c>
      <c r="B527" s="2" t="s">
        <v>974</v>
      </c>
      <c r="C527" s="1">
        <v>2665000</v>
      </c>
      <c r="D527" s="1">
        <v>643155.02</v>
      </c>
      <c r="E527" s="9"/>
    </row>
    <row r="528" spans="1:5" ht="22.5" hidden="1" x14ac:dyDescent="0.25">
      <c r="A528" s="3" t="s">
        <v>975</v>
      </c>
      <c r="B528" s="2" t="s">
        <v>976</v>
      </c>
      <c r="C528" s="1">
        <v>2665000</v>
      </c>
      <c r="D528" s="1">
        <v>643155.02</v>
      </c>
      <c r="E528" s="9"/>
    </row>
    <row r="529" spans="1:5" ht="22.5" x14ac:dyDescent="0.25">
      <c r="A529" s="3" t="s">
        <v>977</v>
      </c>
      <c r="B529" s="2" t="s">
        <v>978</v>
      </c>
      <c r="C529" s="12">
        <v>313000</v>
      </c>
      <c r="D529" s="12">
        <v>63664.959999999999</v>
      </c>
      <c r="E529" s="13">
        <f t="shared" ref="E529:E531" si="83">D529/C529*100</f>
        <v>20.340242811501597</v>
      </c>
    </row>
    <row r="530" spans="1:5" ht="23.25" customHeight="1" x14ac:dyDescent="0.25">
      <c r="A530" s="3" t="s">
        <v>977</v>
      </c>
      <c r="B530" s="2" t="s">
        <v>979</v>
      </c>
      <c r="C530" s="12">
        <v>313000</v>
      </c>
      <c r="D530" s="12">
        <v>63664.959999999999</v>
      </c>
      <c r="E530" s="13">
        <f t="shared" si="83"/>
        <v>20.340242811501597</v>
      </c>
    </row>
    <row r="531" spans="1:5" ht="23.25" customHeight="1" x14ac:dyDescent="0.25">
      <c r="A531" s="3" t="s">
        <v>944</v>
      </c>
      <c r="B531" s="2" t="s">
        <v>980</v>
      </c>
      <c r="C531" s="12">
        <v>313000</v>
      </c>
      <c r="D531" s="12">
        <v>63664.959999999999</v>
      </c>
      <c r="E531" s="13">
        <f t="shared" si="83"/>
        <v>20.340242811501597</v>
      </c>
    </row>
    <row r="532" spans="1:5" ht="23.25" hidden="1" customHeight="1" x14ac:dyDescent="0.25">
      <c r="A532" s="3" t="s">
        <v>961</v>
      </c>
      <c r="B532" s="2" t="s">
        <v>981</v>
      </c>
      <c r="C532" s="1">
        <v>313000</v>
      </c>
      <c r="D532" s="1">
        <v>63664.959999999999</v>
      </c>
      <c r="E532" s="9"/>
    </row>
    <row r="533" spans="1:5" ht="22.5" hidden="1" x14ac:dyDescent="0.25">
      <c r="A533" s="3" t="s">
        <v>963</v>
      </c>
      <c r="B533" s="2" t="s">
        <v>982</v>
      </c>
      <c r="C533" s="1">
        <v>200000</v>
      </c>
      <c r="D533" s="1">
        <v>55552.61</v>
      </c>
      <c r="E533" s="9"/>
    </row>
    <row r="534" spans="1:5" ht="22.5" hidden="1" x14ac:dyDescent="0.25">
      <c r="A534" s="3" t="s">
        <v>983</v>
      </c>
      <c r="B534" s="2" t="s">
        <v>984</v>
      </c>
      <c r="C534" s="1">
        <v>113000</v>
      </c>
      <c r="D534" s="1">
        <v>8112.35</v>
      </c>
      <c r="E534" s="9"/>
    </row>
    <row r="535" spans="1:5" ht="23.25" customHeight="1" x14ac:dyDescent="0.25">
      <c r="A535" s="3" t="s">
        <v>985</v>
      </c>
      <c r="B535" s="2" t="s">
        <v>986</v>
      </c>
      <c r="C535" s="12">
        <v>248000</v>
      </c>
      <c r="D535" s="12">
        <v>61056</v>
      </c>
      <c r="E535" s="13">
        <f>D535/C535*100</f>
        <v>24.619354838709679</v>
      </c>
    </row>
    <row r="536" spans="1:5" hidden="1" x14ac:dyDescent="0.25">
      <c r="A536" s="3" t="s">
        <v>603</v>
      </c>
      <c r="B536" s="2" t="s">
        <v>987</v>
      </c>
      <c r="C536" s="1">
        <v>248000</v>
      </c>
      <c r="D536" s="1">
        <v>61056</v>
      </c>
      <c r="E536" s="9"/>
    </row>
    <row r="537" spans="1:5" x14ac:dyDescent="0.25">
      <c r="A537" s="3" t="s">
        <v>988</v>
      </c>
      <c r="B537" s="2" t="s">
        <v>989</v>
      </c>
      <c r="C537" s="12">
        <v>248000</v>
      </c>
      <c r="D537" s="12">
        <v>61056</v>
      </c>
      <c r="E537" s="13">
        <f t="shared" ref="E537:E538" si="84">D537/C537*100</f>
        <v>24.619354838709679</v>
      </c>
    </row>
    <row r="538" spans="1:5" x14ac:dyDescent="0.25">
      <c r="A538" s="3" t="s">
        <v>944</v>
      </c>
      <c r="B538" s="2" t="s">
        <v>990</v>
      </c>
      <c r="C538" s="12">
        <v>248000</v>
      </c>
      <c r="D538" s="12">
        <v>61056</v>
      </c>
      <c r="E538" s="13">
        <f t="shared" si="84"/>
        <v>24.619354838709679</v>
      </c>
    </row>
    <row r="539" spans="1:5" hidden="1" x14ac:dyDescent="0.25">
      <c r="A539" s="3" t="s">
        <v>946</v>
      </c>
      <c r="B539" s="2" t="s">
        <v>991</v>
      </c>
      <c r="C539" s="1">
        <v>248000</v>
      </c>
      <c r="D539" s="1">
        <v>61056</v>
      </c>
      <c r="E539" s="9"/>
    </row>
    <row r="540" spans="1:5" ht="22.5" hidden="1" x14ac:dyDescent="0.25">
      <c r="A540" s="3" t="s">
        <v>975</v>
      </c>
      <c r="B540" s="2" t="s">
        <v>992</v>
      </c>
      <c r="C540" s="1">
        <v>248000</v>
      </c>
      <c r="D540" s="1">
        <v>61056</v>
      </c>
      <c r="E540" s="9"/>
    </row>
    <row r="541" spans="1:5" x14ac:dyDescent="0.25">
      <c r="A541" s="3" t="s">
        <v>993</v>
      </c>
      <c r="B541" s="2" t="s">
        <v>994</v>
      </c>
      <c r="C541" s="12">
        <v>60000</v>
      </c>
      <c r="D541" s="12">
        <v>0</v>
      </c>
      <c r="E541" s="13">
        <f t="shared" ref="E541:E542" si="85">D541/C541*100</f>
        <v>0</v>
      </c>
    </row>
    <row r="542" spans="1:5" ht="23.25" hidden="1" customHeight="1" x14ac:dyDescent="0.25">
      <c r="A542" s="3" t="s">
        <v>299</v>
      </c>
      <c r="B542" s="2" t="s">
        <v>995</v>
      </c>
      <c r="C542" s="12">
        <v>60000</v>
      </c>
      <c r="D542" s="12">
        <v>0</v>
      </c>
      <c r="E542" s="13">
        <f t="shared" si="85"/>
        <v>0</v>
      </c>
    </row>
    <row r="543" spans="1:5" hidden="1" x14ac:dyDescent="0.25">
      <c r="A543" s="3" t="s">
        <v>299</v>
      </c>
      <c r="B543" s="2" t="s">
        <v>996</v>
      </c>
      <c r="C543" s="1">
        <v>60000</v>
      </c>
      <c r="D543" s="1">
        <v>0</v>
      </c>
      <c r="E543" s="9"/>
    </row>
    <row r="544" spans="1:5" hidden="1" x14ac:dyDescent="0.25">
      <c r="A544" s="3" t="s">
        <v>299</v>
      </c>
      <c r="B544" s="2" t="s">
        <v>997</v>
      </c>
      <c r="C544" s="12">
        <v>60000</v>
      </c>
      <c r="D544" s="12">
        <v>0</v>
      </c>
      <c r="E544" s="13">
        <f t="shared" ref="E544:E545" si="86">D544/C544*100</f>
        <v>0</v>
      </c>
    </row>
    <row r="545" spans="1:5" x14ac:dyDescent="0.25">
      <c r="A545" s="3" t="s">
        <v>321</v>
      </c>
      <c r="B545" s="2" t="s">
        <v>998</v>
      </c>
      <c r="C545" s="12">
        <v>60000</v>
      </c>
      <c r="D545" s="12">
        <v>0</v>
      </c>
      <c r="E545" s="13">
        <f t="shared" si="86"/>
        <v>0</v>
      </c>
    </row>
    <row r="546" spans="1:5" ht="22.5" hidden="1" x14ac:dyDescent="0.25">
      <c r="A546" s="3" t="s">
        <v>323</v>
      </c>
      <c r="B546" s="2" t="s">
        <v>999</v>
      </c>
      <c r="C546" s="1">
        <v>60000</v>
      </c>
      <c r="D546" s="1">
        <v>0</v>
      </c>
      <c r="E546" s="9"/>
    </row>
    <row r="547" spans="1:5" hidden="1" x14ac:dyDescent="0.25">
      <c r="A547" s="3" t="s">
        <v>327</v>
      </c>
      <c r="B547" s="2" t="s">
        <v>1000</v>
      </c>
      <c r="C547" s="1">
        <v>60000</v>
      </c>
      <c r="D547" s="1">
        <v>0</v>
      </c>
      <c r="E547" s="9"/>
    </row>
    <row r="548" spans="1:5" ht="23.25" hidden="1" customHeight="1" x14ac:dyDescent="0.25">
      <c r="A548" s="3" t="s">
        <v>281</v>
      </c>
      <c r="B548" s="2" t="s">
        <v>1001</v>
      </c>
      <c r="C548" s="12">
        <v>35000</v>
      </c>
      <c r="D548" s="12">
        <v>0</v>
      </c>
      <c r="E548" s="13">
        <f>D548/C548*100</f>
        <v>0</v>
      </c>
    </row>
    <row r="549" spans="1:5" hidden="1" x14ac:dyDescent="0.25">
      <c r="A549" s="3" t="s">
        <v>299</v>
      </c>
      <c r="B549" s="2" t="s">
        <v>1002</v>
      </c>
      <c r="C549" s="1">
        <v>35000</v>
      </c>
      <c r="D549" s="1">
        <v>0</v>
      </c>
      <c r="E549" s="9"/>
    </row>
    <row r="550" spans="1:5" hidden="1" x14ac:dyDescent="0.25">
      <c r="A550" s="3" t="s">
        <v>299</v>
      </c>
      <c r="B550" s="2" t="s">
        <v>1003</v>
      </c>
      <c r="C550" s="12">
        <v>35000</v>
      </c>
      <c r="D550" s="12">
        <v>0</v>
      </c>
      <c r="E550" s="13">
        <f t="shared" ref="E550:E552" si="87">D550/C550*100</f>
        <v>0</v>
      </c>
    </row>
    <row r="551" spans="1:5" hidden="1" x14ac:dyDescent="0.25">
      <c r="A551" s="3" t="s">
        <v>299</v>
      </c>
      <c r="B551" s="2" t="s">
        <v>1004</v>
      </c>
      <c r="C551" s="12">
        <v>35000</v>
      </c>
      <c r="D551" s="12">
        <v>0</v>
      </c>
      <c r="E551" s="13">
        <f t="shared" si="87"/>
        <v>0</v>
      </c>
    </row>
    <row r="552" spans="1:5" x14ac:dyDescent="0.25">
      <c r="A552" s="3" t="s">
        <v>321</v>
      </c>
      <c r="B552" s="2" t="s">
        <v>1005</v>
      </c>
      <c r="C552" s="12">
        <v>35000</v>
      </c>
      <c r="D552" s="12">
        <v>0</v>
      </c>
      <c r="E552" s="13">
        <f t="shared" si="87"/>
        <v>0</v>
      </c>
    </row>
    <row r="553" spans="1:5" ht="22.5" hidden="1" x14ac:dyDescent="0.25">
      <c r="A553" s="3" t="s">
        <v>323</v>
      </c>
      <c r="B553" s="2" t="s">
        <v>1006</v>
      </c>
      <c r="C553" s="1">
        <v>35000</v>
      </c>
      <c r="D553" s="1">
        <v>0</v>
      </c>
      <c r="E553" s="9"/>
    </row>
    <row r="554" spans="1:5" hidden="1" x14ac:dyDescent="0.25">
      <c r="A554" s="3" t="s">
        <v>327</v>
      </c>
      <c r="B554" s="2" t="s">
        <v>1007</v>
      </c>
      <c r="C554" s="1">
        <v>35000</v>
      </c>
      <c r="D554" s="1">
        <v>0</v>
      </c>
      <c r="E554" s="9"/>
    </row>
    <row r="555" spans="1:5" ht="23.25" customHeight="1" x14ac:dyDescent="0.25">
      <c r="A555" s="3" t="s">
        <v>844</v>
      </c>
      <c r="B555" s="2" t="s">
        <v>1008</v>
      </c>
      <c r="C555" s="12">
        <v>476300</v>
      </c>
      <c r="D555" s="12">
        <v>0</v>
      </c>
      <c r="E555" s="13">
        <f t="shared" ref="E555:E558" si="88">D555/C555*100</f>
        <v>0</v>
      </c>
    </row>
    <row r="556" spans="1:5" x14ac:dyDescent="0.25">
      <c r="A556" s="3" t="s">
        <v>846</v>
      </c>
      <c r="B556" s="2" t="s">
        <v>1009</v>
      </c>
      <c r="C556" s="12">
        <v>476300</v>
      </c>
      <c r="D556" s="12">
        <v>0</v>
      </c>
      <c r="E556" s="13">
        <f t="shared" si="88"/>
        <v>0</v>
      </c>
    </row>
    <row r="557" spans="1:5" x14ac:dyDescent="0.25">
      <c r="A557" s="3" t="s">
        <v>846</v>
      </c>
      <c r="B557" s="2" t="s">
        <v>1010</v>
      </c>
      <c r="C557" s="12">
        <v>476300</v>
      </c>
      <c r="D557" s="12">
        <v>0</v>
      </c>
      <c r="E557" s="13">
        <f t="shared" si="88"/>
        <v>0</v>
      </c>
    </row>
    <row r="558" spans="1:5" ht="22.5" x14ac:dyDescent="0.25">
      <c r="A558" s="3" t="s">
        <v>708</v>
      </c>
      <c r="B558" s="2" t="s">
        <v>1011</v>
      </c>
      <c r="C558" s="12">
        <v>476300</v>
      </c>
      <c r="D558" s="12">
        <v>0</v>
      </c>
      <c r="E558" s="13">
        <f t="shared" si="88"/>
        <v>0</v>
      </c>
    </row>
    <row r="559" spans="1:5" hidden="1" x14ac:dyDescent="0.25">
      <c r="A559" s="3" t="s">
        <v>710</v>
      </c>
      <c r="B559" s="2" t="s">
        <v>1012</v>
      </c>
      <c r="C559" s="1">
        <v>476300</v>
      </c>
      <c r="D559" s="1">
        <v>0</v>
      </c>
      <c r="E559" s="9"/>
    </row>
    <row r="560" spans="1:5" ht="23.25" hidden="1" customHeight="1" x14ac:dyDescent="0.25">
      <c r="A560" s="3" t="s">
        <v>712</v>
      </c>
      <c r="B560" s="2" t="s">
        <v>1013</v>
      </c>
      <c r="C560" s="1">
        <v>476300</v>
      </c>
      <c r="D560" s="1">
        <v>0</v>
      </c>
      <c r="E560" s="9"/>
    </row>
    <row r="561" spans="1:5" x14ac:dyDescent="0.25">
      <c r="A561" s="3" t="s">
        <v>1014</v>
      </c>
      <c r="B561" s="2" t="s">
        <v>1015</v>
      </c>
      <c r="C561" s="12">
        <v>273000</v>
      </c>
      <c r="D561" s="12">
        <v>0</v>
      </c>
      <c r="E561" s="13">
        <f>D561/C561*100</f>
        <v>0</v>
      </c>
    </row>
    <row r="562" spans="1:5" ht="34.5" hidden="1" customHeight="1" x14ac:dyDescent="0.25">
      <c r="A562" s="3" t="s">
        <v>1016</v>
      </c>
      <c r="B562" s="2" t="s">
        <v>1017</v>
      </c>
      <c r="C562" s="1">
        <v>273000</v>
      </c>
      <c r="D562" s="1">
        <v>0</v>
      </c>
      <c r="E562" s="9"/>
    </row>
    <row r="563" spans="1:5" x14ac:dyDescent="0.25">
      <c r="A563" s="3" t="s">
        <v>1016</v>
      </c>
      <c r="B563" s="2" t="s">
        <v>1018</v>
      </c>
      <c r="C563" s="12">
        <v>273000</v>
      </c>
      <c r="D563" s="12">
        <v>0</v>
      </c>
      <c r="E563" s="13">
        <f t="shared" ref="E563:E564" si="89">D563/C563*100</f>
        <v>0</v>
      </c>
    </row>
    <row r="564" spans="1:5" ht="22.5" x14ac:dyDescent="0.25">
      <c r="A564" s="3" t="s">
        <v>708</v>
      </c>
      <c r="B564" s="2" t="s">
        <v>1019</v>
      </c>
      <c r="C564" s="12">
        <v>273000</v>
      </c>
      <c r="D564" s="12">
        <v>0</v>
      </c>
      <c r="E564" s="13">
        <f t="shared" si="89"/>
        <v>0</v>
      </c>
    </row>
    <row r="565" spans="1:5" hidden="1" x14ac:dyDescent="0.25">
      <c r="A565" s="3" t="s">
        <v>710</v>
      </c>
      <c r="B565" s="2" t="s">
        <v>1020</v>
      </c>
      <c r="C565" s="1">
        <v>273000</v>
      </c>
      <c r="D565" s="1">
        <v>0</v>
      </c>
      <c r="E565" s="9"/>
    </row>
    <row r="566" spans="1:5" ht="23.25" hidden="1" customHeight="1" x14ac:dyDescent="0.25">
      <c r="A566" s="3" t="s">
        <v>712</v>
      </c>
      <c r="B566" s="2" t="s">
        <v>1021</v>
      </c>
      <c r="C566" s="1">
        <v>273000</v>
      </c>
      <c r="D566" s="1">
        <v>0</v>
      </c>
      <c r="E566" s="9"/>
    </row>
    <row r="567" spans="1:5" ht="22.5" x14ac:dyDescent="0.25">
      <c r="A567" s="3" t="s">
        <v>368</v>
      </c>
      <c r="B567" s="2" t="s">
        <v>1022</v>
      </c>
      <c r="C567" s="12">
        <v>351900</v>
      </c>
      <c r="D567" s="12">
        <v>0</v>
      </c>
      <c r="E567" s="13">
        <f>D567/C567*100</f>
        <v>0</v>
      </c>
    </row>
    <row r="568" spans="1:5" ht="34.5" hidden="1" customHeight="1" x14ac:dyDescent="0.25">
      <c r="A568" s="3" t="s">
        <v>299</v>
      </c>
      <c r="B568" s="2" t="s">
        <v>1023</v>
      </c>
      <c r="C568" s="1">
        <v>261900</v>
      </c>
      <c r="D568" s="1">
        <v>0</v>
      </c>
      <c r="E568" s="9"/>
    </row>
    <row r="569" spans="1:5" ht="23.25" customHeight="1" x14ac:dyDescent="0.25">
      <c r="A569" s="3" t="s">
        <v>1024</v>
      </c>
      <c r="B569" s="2" t="s">
        <v>1025</v>
      </c>
      <c r="C569" s="12">
        <v>261900</v>
      </c>
      <c r="D569" s="12">
        <v>0</v>
      </c>
      <c r="E569" s="13">
        <f t="shared" ref="E569:E570" si="90">D569/C569*100</f>
        <v>0</v>
      </c>
    </row>
    <row r="570" spans="1:5" x14ac:dyDescent="0.25">
      <c r="A570" s="3" t="s">
        <v>944</v>
      </c>
      <c r="B570" s="2" t="s">
        <v>1026</v>
      </c>
      <c r="C570" s="12">
        <v>261900</v>
      </c>
      <c r="D570" s="12">
        <v>0</v>
      </c>
      <c r="E570" s="13">
        <f t="shared" si="90"/>
        <v>0</v>
      </c>
    </row>
    <row r="571" spans="1:5" ht="23.25" hidden="1" customHeight="1" x14ac:dyDescent="0.25">
      <c r="A571" s="3" t="s">
        <v>961</v>
      </c>
      <c r="B571" s="2" t="s">
        <v>1027</v>
      </c>
      <c r="C571" s="1">
        <v>261900</v>
      </c>
      <c r="D571" s="1">
        <v>0</v>
      </c>
      <c r="E571" s="9"/>
    </row>
    <row r="572" spans="1:5" ht="22.5" hidden="1" x14ac:dyDescent="0.25">
      <c r="A572" s="3" t="s">
        <v>983</v>
      </c>
      <c r="B572" s="2" t="s">
        <v>1028</v>
      </c>
      <c r="C572" s="1">
        <v>261900</v>
      </c>
      <c r="D572" s="1">
        <v>0</v>
      </c>
      <c r="E572" s="9"/>
    </row>
    <row r="573" spans="1:5" x14ac:dyDescent="0.25">
      <c r="A573" s="3" t="s">
        <v>941</v>
      </c>
      <c r="B573" s="2" t="s">
        <v>1029</v>
      </c>
      <c r="C573" s="12">
        <v>90000</v>
      </c>
      <c r="D573" s="12">
        <v>0</v>
      </c>
      <c r="E573" s="13">
        <f t="shared" ref="E573:E575" si="91">D573/C573*100</f>
        <v>0</v>
      </c>
    </row>
    <row r="574" spans="1:5" x14ac:dyDescent="0.25">
      <c r="A574" s="3" t="s">
        <v>941</v>
      </c>
      <c r="B574" s="2" t="s">
        <v>1030</v>
      </c>
      <c r="C574" s="12">
        <v>90000</v>
      </c>
      <c r="D574" s="12">
        <v>0</v>
      </c>
      <c r="E574" s="13">
        <f t="shared" si="91"/>
        <v>0</v>
      </c>
    </row>
    <row r="575" spans="1:5" x14ac:dyDescent="0.25">
      <c r="A575" s="3" t="s">
        <v>321</v>
      </c>
      <c r="B575" s="2" t="s">
        <v>1031</v>
      </c>
      <c r="C575" s="12">
        <v>90000</v>
      </c>
      <c r="D575" s="12">
        <v>0</v>
      </c>
      <c r="E575" s="13">
        <f t="shared" si="91"/>
        <v>0</v>
      </c>
    </row>
    <row r="576" spans="1:5" ht="22.5" hidden="1" x14ac:dyDescent="0.25">
      <c r="A576" s="3" t="s">
        <v>323</v>
      </c>
      <c r="B576" s="2" t="s">
        <v>1032</v>
      </c>
      <c r="C576" s="1">
        <v>90000</v>
      </c>
      <c r="D576" s="1">
        <v>0</v>
      </c>
      <c r="E576" s="9"/>
    </row>
    <row r="577" spans="1:5" hidden="1" x14ac:dyDescent="0.25">
      <c r="A577" s="3" t="s">
        <v>327</v>
      </c>
      <c r="B577" s="2" t="s">
        <v>1033</v>
      </c>
      <c r="C577" s="1">
        <v>90000</v>
      </c>
      <c r="D577" s="1">
        <v>0</v>
      </c>
      <c r="E577" s="9"/>
    </row>
    <row r="578" spans="1:5" ht="23.25" customHeight="1" x14ac:dyDescent="0.25">
      <c r="A578" s="3" t="s">
        <v>406</v>
      </c>
      <c r="B578" s="2" t="s">
        <v>1034</v>
      </c>
      <c r="C578" s="12">
        <v>140000</v>
      </c>
      <c r="D578" s="12">
        <v>140000</v>
      </c>
      <c r="E578" s="13">
        <f t="shared" ref="E578:E580" si="92">D578/C578*100</f>
        <v>100</v>
      </c>
    </row>
    <row r="579" spans="1:5" ht="23.25" customHeight="1" x14ac:dyDescent="0.25">
      <c r="A579" s="3" t="s">
        <v>410</v>
      </c>
      <c r="B579" s="2" t="s">
        <v>1036</v>
      </c>
      <c r="C579" s="12">
        <v>140000</v>
      </c>
      <c r="D579" s="12">
        <v>140000</v>
      </c>
      <c r="E579" s="13">
        <f t="shared" si="92"/>
        <v>100</v>
      </c>
    </row>
    <row r="580" spans="1:5" x14ac:dyDescent="0.25">
      <c r="A580" s="3" t="s">
        <v>944</v>
      </c>
      <c r="B580" s="2" t="s">
        <v>1037</v>
      </c>
      <c r="C580" s="12">
        <v>140000</v>
      </c>
      <c r="D580" s="12">
        <v>140000</v>
      </c>
      <c r="E580" s="13">
        <f t="shared" si="92"/>
        <v>100</v>
      </c>
    </row>
    <row r="581" spans="1:5" hidden="1" x14ac:dyDescent="0.25">
      <c r="A581" s="3" t="s">
        <v>1038</v>
      </c>
      <c r="B581" s="2" t="s">
        <v>1039</v>
      </c>
      <c r="C581" s="1">
        <v>140000</v>
      </c>
      <c r="D581" s="1">
        <v>140000</v>
      </c>
      <c r="E581" s="9"/>
    </row>
    <row r="582" spans="1:5" x14ac:dyDescent="0.25">
      <c r="A582" s="3" t="s">
        <v>1040</v>
      </c>
      <c r="B582" s="2" t="s">
        <v>1041</v>
      </c>
      <c r="C582" s="12">
        <v>31894312.050000001</v>
      </c>
      <c r="D582" s="12">
        <v>6064880.0300000003</v>
      </c>
      <c r="E582" s="13">
        <f t="shared" ref="E582:E583" si="93">D582/C582*100</f>
        <v>19.015553683967923</v>
      </c>
    </row>
    <row r="583" spans="1:5" ht="33.75" x14ac:dyDescent="0.25">
      <c r="A583" s="3" t="s">
        <v>952</v>
      </c>
      <c r="B583" s="2" t="s">
        <v>1042</v>
      </c>
      <c r="C583" s="12">
        <v>16025454.550000001</v>
      </c>
      <c r="D583" s="12">
        <v>1863087.03</v>
      </c>
      <c r="E583" s="13">
        <f t="shared" si="93"/>
        <v>11.625798345919616</v>
      </c>
    </row>
    <row r="584" spans="1:5" hidden="1" x14ac:dyDescent="0.25">
      <c r="A584" s="3" t="s">
        <v>299</v>
      </c>
      <c r="B584" s="2" t="s">
        <v>1043</v>
      </c>
      <c r="C584" s="1">
        <v>16025454.550000001</v>
      </c>
      <c r="D584" s="1">
        <v>1863087.03</v>
      </c>
      <c r="E584" s="9"/>
    </row>
    <row r="585" spans="1:5" ht="23.25" hidden="1" customHeight="1" x14ac:dyDescent="0.25">
      <c r="A585" s="3" t="s">
        <v>1044</v>
      </c>
      <c r="B585" s="2" t="s">
        <v>1045</v>
      </c>
      <c r="C585" s="12">
        <v>16025454.550000001</v>
      </c>
      <c r="D585" s="12">
        <v>1863087.03</v>
      </c>
      <c r="E585" s="13">
        <f t="shared" ref="E585:E587" si="94">D585/C585*100</f>
        <v>11.625798345919616</v>
      </c>
    </row>
    <row r="586" spans="1:5" ht="33.75" x14ac:dyDescent="0.25">
      <c r="A586" s="3" t="s">
        <v>242</v>
      </c>
      <c r="B586" s="2" t="s">
        <v>1046</v>
      </c>
      <c r="C586" s="12">
        <v>16025454.550000001</v>
      </c>
      <c r="D586" s="12">
        <v>1863087.03</v>
      </c>
      <c r="E586" s="13">
        <f t="shared" si="94"/>
        <v>11.625798345919616</v>
      </c>
    </row>
    <row r="587" spans="1:5" x14ac:dyDescent="0.25">
      <c r="A587" s="3" t="s">
        <v>944</v>
      </c>
      <c r="B587" s="2" t="s">
        <v>1047</v>
      </c>
      <c r="C587" s="12">
        <v>16025454.550000001</v>
      </c>
      <c r="D587" s="12">
        <v>1863087.03</v>
      </c>
      <c r="E587" s="13">
        <f t="shared" si="94"/>
        <v>11.625798345919616</v>
      </c>
    </row>
    <row r="588" spans="1:5" ht="34.5" hidden="1" customHeight="1" x14ac:dyDescent="0.25">
      <c r="A588" s="3" t="s">
        <v>946</v>
      </c>
      <c r="B588" s="2" t="s">
        <v>1048</v>
      </c>
      <c r="C588" s="1">
        <v>16025454.550000001</v>
      </c>
      <c r="D588" s="1">
        <v>1863087.03</v>
      </c>
      <c r="E588" s="9"/>
    </row>
    <row r="589" spans="1:5" ht="22.5" hidden="1" x14ac:dyDescent="0.25">
      <c r="A589" s="3" t="s">
        <v>975</v>
      </c>
      <c r="B589" s="2" t="s">
        <v>1049</v>
      </c>
      <c r="C589" s="1">
        <v>16025454.550000001</v>
      </c>
      <c r="D589" s="1">
        <v>1863087.03</v>
      </c>
      <c r="E589" s="9"/>
    </row>
    <row r="590" spans="1:5" ht="22.5" x14ac:dyDescent="0.25">
      <c r="A590" s="3" t="s">
        <v>417</v>
      </c>
      <c r="B590" s="2" t="s">
        <v>1050</v>
      </c>
      <c r="C590" s="12">
        <v>2960000</v>
      </c>
      <c r="D590" s="12">
        <v>284990</v>
      </c>
      <c r="E590" s="13">
        <f>D590/C590*100</f>
        <v>9.6280405405405407</v>
      </c>
    </row>
    <row r="591" spans="1:5" ht="23.25" hidden="1" customHeight="1" x14ac:dyDescent="0.25">
      <c r="A591" s="3" t="s">
        <v>299</v>
      </c>
      <c r="B591" s="2" t="s">
        <v>1051</v>
      </c>
      <c r="C591" s="1">
        <v>2960000</v>
      </c>
      <c r="D591" s="1">
        <v>284990</v>
      </c>
      <c r="E591" s="9"/>
    </row>
    <row r="592" spans="1:5" ht="23.25" hidden="1" customHeight="1" x14ac:dyDescent="0.25">
      <c r="A592" s="3" t="s">
        <v>299</v>
      </c>
      <c r="B592" s="2" t="s">
        <v>1052</v>
      </c>
      <c r="C592" s="1">
        <v>2960000</v>
      </c>
      <c r="D592" s="1">
        <v>284990</v>
      </c>
      <c r="E592" s="9"/>
    </row>
    <row r="593" spans="1:5" ht="33.75" x14ac:dyDescent="0.25">
      <c r="A593" s="3" t="s">
        <v>1053</v>
      </c>
      <c r="B593" s="2" t="s">
        <v>1054</v>
      </c>
      <c r="C593" s="12">
        <v>2960000</v>
      </c>
      <c r="D593" s="12">
        <v>284990</v>
      </c>
      <c r="E593" s="13">
        <f t="shared" ref="E593:E594" si="95">D593/C593*100</f>
        <v>9.6280405405405407</v>
      </c>
    </row>
    <row r="594" spans="1:5" x14ac:dyDescent="0.25">
      <c r="A594" s="3" t="s">
        <v>944</v>
      </c>
      <c r="B594" s="2" t="s">
        <v>1055</v>
      </c>
      <c r="C594" s="12">
        <v>2960000</v>
      </c>
      <c r="D594" s="12">
        <v>284990</v>
      </c>
      <c r="E594" s="13">
        <f t="shared" si="95"/>
        <v>9.6280405405405407</v>
      </c>
    </row>
    <row r="595" spans="1:5" ht="34.5" hidden="1" customHeight="1" x14ac:dyDescent="0.25">
      <c r="A595" s="3" t="s">
        <v>961</v>
      </c>
      <c r="B595" s="2" t="s">
        <v>1056</v>
      </c>
      <c r="C595" s="1">
        <v>2960000</v>
      </c>
      <c r="D595" s="1">
        <v>284990</v>
      </c>
      <c r="E595" s="9"/>
    </row>
    <row r="596" spans="1:5" ht="22.5" hidden="1" x14ac:dyDescent="0.25">
      <c r="A596" s="3" t="s">
        <v>963</v>
      </c>
      <c r="B596" s="2" t="s">
        <v>1057</v>
      </c>
      <c r="C596" s="1">
        <v>2960000</v>
      </c>
      <c r="D596" s="1">
        <v>284990</v>
      </c>
      <c r="E596" s="9"/>
    </row>
    <row r="597" spans="1:5" ht="22.5" x14ac:dyDescent="0.25">
      <c r="A597" s="3" t="s">
        <v>1058</v>
      </c>
      <c r="B597" s="2" t="s">
        <v>1059</v>
      </c>
      <c r="C597" s="12">
        <v>4690857.5</v>
      </c>
      <c r="D597" s="12">
        <v>2172782</v>
      </c>
      <c r="E597" s="13">
        <f t="shared" ref="E597:E600" si="96">D597/C597*100</f>
        <v>46.31950554882556</v>
      </c>
    </row>
    <row r="598" spans="1:5" ht="23.25" hidden="1" customHeight="1" x14ac:dyDescent="0.25">
      <c r="A598" s="3" t="s">
        <v>299</v>
      </c>
      <c r="B598" s="2" t="s">
        <v>1060</v>
      </c>
      <c r="C598" s="12">
        <v>4690857.5</v>
      </c>
      <c r="D598" s="12">
        <v>2172782</v>
      </c>
      <c r="E598" s="13">
        <f t="shared" si="96"/>
        <v>46.31950554882556</v>
      </c>
    </row>
    <row r="599" spans="1:5" ht="23.25" customHeight="1" x14ac:dyDescent="0.25">
      <c r="A599" s="3" t="s">
        <v>1061</v>
      </c>
      <c r="B599" s="2" t="s">
        <v>1062</v>
      </c>
      <c r="C599" s="12">
        <v>4690857.5</v>
      </c>
      <c r="D599" s="12">
        <v>2172782</v>
      </c>
      <c r="E599" s="13">
        <f t="shared" si="96"/>
        <v>46.31950554882556</v>
      </c>
    </row>
    <row r="600" spans="1:5" x14ac:dyDescent="0.25">
      <c r="A600" s="3" t="s">
        <v>944</v>
      </c>
      <c r="B600" s="2" t="s">
        <v>1063</v>
      </c>
      <c r="C600" s="12">
        <v>4690857.5</v>
      </c>
      <c r="D600" s="12">
        <v>2172782</v>
      </c>
      <c r="E600" s="13">
        <f t="shared" si="96"/>
        <v>46.31950554882556</v>
      </c>
    </row>
    <row r="601" spans="1:5" ht="23.25" hidden="1" customHeight="1" x14ac:dyDescent="0.25">
      <c r="A601" s="3" t="s">
        <v>961</v>
      </c>
      <c r="B601" s="2" t="s">
        <v>1064</v>
      </c>
      <c r="C601" s="1">
        <v>4690857.5</v>
      </c>
      <c r="D601" s="1">
        <v>2172782</v>
      </c>
      <c r="E601" s="9"/>
    </row>
    <row r="602" spans="1:5" hidden="1" x14ac:dyDescent="0.25">
      <c r="A602" s="3" t="s">
        <v>1065</v>
      </c>
      <c r="B602" s="2" t="s">
        <v>1066</v>
      </c>
      <c r="C602" s="1">
        <v>4690857.5</v>
      </c>
      <c r="D602" s="1">
        <v>2172782</v>
      </c>
      <c r="E602" s="9"/>
    </row>
    <row r="603" spans="1:5" ht="22.5" x14ac:dyDescent="0.25">
      <c r="A603" s="3" t="s">
        <v>368</v>
      </c>
      <c r="B603" s="2" t="s">
        <v>1067</v>
      </c>
      <c r="C603" s="12">
        <v>8218000</v>
      </c>
      <c r="D603" s="12">
        <v>1744021</v>
      </c>
      <c r="E603" s="13">
        <f t="shared" ref="E603:E606" si="97">D603/C603*100</f>
        <v>21.221963981504015</v>
      </c>
    </row>
    <row r="604" spans="1:5" hidden="1" x14ac:dyDescent="0.25">
      <c r="A604" s="3" t="s">
        <v>299</v>
      </c>
      <c r="B604" s="2" t="s">
        <v>1068</v>
      </c>
      <c r="C604" s="12">
        <v>8218000</v>
      </c>
      <c r="D604" s="12">
        <v>1744021</v>
      </c>
      <c r="E604" s="13">
        <f t="shared" si="97"/>
        <v>21.221963981504015</v>
      </c>
    </row>
    <row r="605" spans="1:5" ht="23.25" customHeight="1" x14ac:dyDescent="0.25">
      <c r="A605" s="3" t="s">
        <v>1024</v>
      </c>
      <c r="B605" s="2" t="s">
        <v>1069</v>
      </c>
      <c r="C605" s="12">
        <v>8218000</v>
      </c>
      <c r="D605" s="12">
        <v>1744021</v>
      </c>
      <c r="E605" s="13">
        <f t="shared" si="97"/>
        <v>21.221963981504015</v>
      </c>
    </row>
    <row r="606" spans="1:5" x14ac:dyDescent="0.25">
      <c r="A606" s="3" t="s">
        <v>944</v>
      </c>
      <c r="B606" s="2" t="s">
        <v>1070</v>
      </c>
      <c r="C606" s="12">
        <v>8218000</v>
      </c>
      <c r="D606" s="12">
        <v>1744021</v>
      </c>
      <c r="E606" s="13">
        <f t="shared" si="97"/>
        <v>21.221963981504015</v>
      </c>
    </row>
    <row r="607" spans="1:5" ht="23.25" hidden="1" customHeight="1" x14ac:dyDescent="0.25">
      <c r="A607" s="3" t="s">
        <v>961</v>
      </c>
      <c r="B607" s="2" t="s">
        <v>1071</v>
      </c>
      <c r="C607" s="1">
        <v>8218000</v>
      </c>
      <c r="D607" s="1">
        <v>1744021</v>
      </c>
      <c r="E607" s="9"/>
    </row>
    <row r="608" spans="1:5" ht="22.5" hidden="1" x14ac:dyDescent="0.25">
      <c r="A608" s="3" t="s">
        <v>963</v>
      </c>
      <c r="B608" s="2" t="s">
        <v>1072</v>
      </c>
      <c r="C608" s="1">
        <v>8218000</v>
      </c>
      <c r="D608" s="1">
        <v>1744021</v>
      </c>
      <c r="E608" s="9"/>
    </row>
    <row r="609" spans="1:5" x14ac:dyDescent="0.25">
      <c r="A609" s="3" t="s">
        <v>1073</v>
      </c>
      <c r="B609" s="2" t="s">
        <v>1074</v>
      </c>
      <c r="C609" s="12">
        <v>4069000</v>
      </c>
      <c r="D609" s="12">
        <v>1179198.3799999999</v>
      </c>
      <c r="E609" s="13">
        <f t="shared" ref="E609:E613" si="98">D609/C609*100</f>
        <v>28.980053575817148</v>
      </c>
    </row>
    <row r="610" spans="1:5" ht="23.25" customHeight="1" x14ac:dyDescent="0.25">
      <c r="A610" s="3" t="s">
        <v>952</v>
      </c>
      <c r="B610" s="2" t="s">
        <v>1075</v>
      </c>
      <c r="C610" s="12">
        <v>738000</v>
      </c>
      <c r="D610" s="12">
        <v>166607.5</v>
      </c>
      <c r="E610" s="13">
        <f t="shared" si="98"/>
        <v>22.575542005420054</v>
      </c>
    </row>
    <row r="611" spans="1:5" hidden="1" x14ac:dyDescent="0.25">
      <c r="A611" s="3" t="s">
        <v>299</v>
      </c>
      <c r="B611" s="2" t="s">
        <v>1076</v>
      </c>
      <c r="C611" s="12">
        <v>738000</v>
      </c>
      <c r="D611" s="12">
        <v>166607.5</v>
      </c>
      <c r="E611" s="13">
        <f t="shared" si="98"/>
        <v>22.575542005420054</v>
      </c>
    </row>
    <row r="612" spans="1:5" ht="35.25" customHeight="1" x14ac:dyDescent="0.25">
      <c r="A612" s="3" t="s">
        <v>1077</v>
      </c>
      <c r="B612" s="2" t="s">
        <v>1078</v>
      </c>
      <c r="C612" s="12">
        <v>738000</v>
      </c>
      <c r="D612" s="12">
        <v>166607.5</v>
      </c>
      <c r="E612" s="13">
        <f t="shared" si="98"/>
        <v>22.575542005420054</v>
      </c>
    </row>
    <row r="613" spans="1:5" ht="33.75" x14ac:dyDescent="0.25">
      <c r="A613" s="3" t="s">
        <v>285</v>
      </c>
      <c r="B613" s="2" t="s">
        <v>1079</v>
      </c>
      <c r="C613" s="12">
        <v>666145</v>
      </c>
      <c r="D613" s="12">
        <v>166536.22</v>
      </c>
      <c r="E613" s="13">
        <f t="shared" si="98"/>
        <v>24.999995496475993</v>
      </c>
    </row>
    <row r="614" spans="1:5" ht="34.5" hidden="1" customHeight="1" x14ac:dyDescent="0.25">
      <c r="A614" s="3" t="s">
        <v>310</v>
      </c>
      <c r="B614" s="2" t="s">
        <v>1080</v>
      </c>
      <c r="C614" s="1">
        <v>666145</v>
      </c>
      <c r="D614" s="1">
        <v>166536.22</v>
      </c>
      <c r="E614" s="9"/>
    </row>
    <row r="615" spans="1:5" ht="34.5" hidden="1" customHeight="1" x14ac:dyDescent="0.25">
      <c r="A615" s="3" t="s">
        <v>312</v>
      </c>
      <c r="B615" s="2" t="s">
        <v>1081</v>
      </c>
      <c r="C615" s="1">
        <v>511632</v>
      </c>
      <c r="D615" s="1">
        <v>127908</v>
      </c>
      <c r="E615" s="9"/>
    </row>
    <row r="616" spans="1:5" ht="22.5" hidden="1" x14ac:dyDescent="0.25">
      <c r="A616" s="3" t="s">
        <v>314</v>
      </c>
      <c r="B616" s="2" t="s">
        <v>1082</v>
      </c>
      <c r="C616" s="1">
        <v>154513</v>
      </c>
      <c r="D616" s="1">
        <v>38628.22</v>
      </c>
      <c r="E616" s="9"/>
    </row>
    <row r="617" spans="1:5" x14ac:dyDescent="0.25">
      <c r="A617" s="3" t="s">
        <v>321</v>
      </c>
      <c r="B617" s="2" t="s">
        <v>1083</v>
      </c>
      <c r="C617" s="12">
        <v>71855</v>
      </c>
      <c r="D617" s="12">
        <v>71.28</v>
      </c>
      <c r="E617" s="13">
        <f>D617/C617*100</f>
        <v>9.9199777329343833E-2</v>
      </c>
    </row>
    <row r="618" spans="1:5" ht="23.25" hidden="1" customHeight="1" x14ac:dyDescent="0.25">
      <c r="A618" s="3" t="s">
        <v>323</v>
      </c>
      <c r="B618" s="2" t="s">
        <v>1084</v>
      </c>
      <c r="C618" s="1">
        <v>71855</v>
      </c>
      <c r="D618" s="1">
        <v>71.28</v>
      </c>
      <c r="E618" s="9"/>
    </row>
    <row r="619" spans="1:5" hidden="1" x14ac:dyDescent="0.25">
      <c r="A619" s="3" t="s">
        <v>325</v>
      </c>
      <c r="B619" s="2" t="s">
        <v>1085</v>
      </c>
      <c r="C619" s="1">
        <v>1500</v>
      </c>
      <c r="D619" s="1">
        <v>71.28</v>
      </c>
      <c r="E619" s="9"/>
    </row>
    <row r="620" spans="1:5" ht="23.25" hidden="1" customHeight="1" x14ac:dyDescent="0.25">
      <c r="A620" s="3" t="s">
        <v>327</v>
      </c>
      <c r="B620" s="2" t="s">
        <v>1086</v>
      </c>
      <c r="C620" s="1">
        <v>70355</v>
      </c>
      <c r="D620" s="1">
        <v>0</v>
      </c>
      <c r="E620" s="9"/>
    </row>
    <row r="621" spans="1:5" ht="22.5" x14ac:dyDescent="0.25">
      <c r="A621" s="3" t="s">
        <v>368</v>
      </c>
      <c r="B621" s="2" t="s">
        <v>1087</v>
      </c>
      <c r="C621" s="12">
        <v>3331000</v>
      </c>
      <c r="D621" s="12">
        <v>1012590.88</v>
      </c>
      <c r="E621" s="13">
        <f t="shared" ref="E621:E624" si="99">D621/C621*100</f>
        <v>30.399005703992792</v>
      </c>
    </row>
    <row r="622" spans="1:5" hidden="1" x14ac:dyDescent="0.25">
      <c r="A622" s="3" t="s">
        <v>299</v>
      </c>
      <c r="B622" s="2" t="s">
        <v>1088</v>
      </c>
      <c r="C622" s="12">
        <v>3331000</v>
      </c>
      <c r="D622" s="12">
        <v>1012590.88</v>
      </c>
      <c r="E622" s="13">
        <f t="shared" si="99"/>
        <v>30.399005703992792</v>
      </c>
    </row>
    <row r="623" spans="1:5" ht="23.25" customHeight="1" x14ac:dyDescent="0.25">
      <c r="A623" s="3" t="s">
        <v>289</v>
      </c>
      <c r="B623" s="2" t="s">
        <v>1089</v>
      </c>
      <c r="C623" s="12">
        <v>3161000</v>
      </c>
      <c r="D623" s="12">
        <v>998744.48</v>
      </c>
      <c r="E623" s="13">
        <f t="shared" si="99"/>
        <v>31.595839291363493</v>
      </c>
    </row>
    <row r="624" spans="1:5" ht="33.75" x14ac:dyDescent="0.25">
      <c r="A624" s="3" t="s">
        <v>285</v>
      </c>
      <c r="B624" s="2" t="s">
        <v>1090</v>
      </c>
      <c r="C624" s="12">
        <v>3161000</v>
      </c>
      <c r="D624" s="12">
        <v>998744.48</v>
      </c>
      <c r="E624" s="13">
        <f t="shared" si="99"/>
        <v>31.595839291363493</v>
      </c>
    </row>
    <row r="625" spans="1:5" hidden="1" x14ac:dyDescent="0.25">
      <c r="A625" s="3" t="s">
        <v>287</v>
      </c>
      <c r="B625" s="2" t="s">
        <v>1091</v>
      </c>
      <c r="C625" s="1">
        <v>3161000</v>
      </c>
      <c r="D625" s="1">
        <v>998744.48</v>
      </c>
      <c r="E625" s="9"/>
    </row>
    <row r="626" spans="1:5" ht="34.5" hidden="1" customHeight="1" x14ac:dyDescent="0.25">
      <c r="A626" s="3" t="s">
        <v>289</v>
      </c>
      <c r="B626" s="2" t="s">
        <v>1092</v>
      </c>
      <c r="C626" s="1">
        <v>2427800</v>
      </c>
      <c r="D626" s="1">
        <v>773437.36</v>
      </c>
      <c r="E626" s="9"/>
    </row>
    <row r="627" spans="1:5" ht="22.5" hidden="1" x14ac:dyDescent="0.25">
      <c r="A627" s="3" t="s">
        <v>293</v>
      </c>
      <c r="B627" s="2" t="s">
        <v>1093</v>
      </c>
      <c r="C627" s="1">
        <v>733200</v>
      </c>
      <c r="D627" s="1">
        <v>225307.12</v>
      </c>
      <c r="E627" s="9"/>
    </row>
    <row r="628" spans="1:5" ht="22.5" x14ac:dyDescent="0.25">
      <c r="A628" s="3" t="s">
        <v>1094</v>
      </c>
      <c r="B628" s="2" t="s">
        <v>1095</v>
      </c>
      <c r="C628" s="12">
        <v>170000</v>
      </c>
      <c r="D628" s="12">
        <v>13846.4</v>
      </c>
      <c r="E628" s="13">
        <f t="shared" ref="E628:E629" si="100">D628/C628*100</f>
        <v>8.1449411764705886</v>
      </c>
    </row>
    <row r="629" spans="1:5" ht="23.25" customHeight="1" x14ac:dyDescent="0.25">
      <c r="A629" s="3" t="s">
        <v>321</v>
      </c>
      <c r="B629" s="2" t="s">
        <v>1096</v>
      </c>
      <c r="C629" s="12">
        <v>166300</v>
      </c>
      <c r="D629" s="12">
        <v>13846.4</v>
      </c>
      <c r="E629" s="13">
        <f t="shared" si="100"/>
        <v>8.3261575466025253</v>
      </c>
    </row>
    <row r="630" spans="1:5" ht="23.25" hidden="1" customHeight="1" x14ac:dyDescent="0.25">
      <c r="A630" s="3" t="s">
        <v>323</v>
      </c>
      <c r="B630" s="2" t="s">
        <v>1097</v>
      </c>
      <c r="C630" s="1">
        <v>166300</v>
      </c>
      <c r="D630" s="1">
        <v>13846.4</v>
      </c>
      <c r="E630" s="9"/>
    </row>
    <row r="631" spans="1:5" hidden="1" x14ac:dyDescent="0.25">
      <c r="A631" s="3" t="s">
        <v>325</v>
      </c>
      <c r="B631" s="2" t="s">
        <v>1098</v>
      </c>
      <c r="C631" s="1">
        <v>47300</v>
      </c>
      <c r="D631" s="1">
        <v>13846.4</v>
      </c>
      <c r="E631" s="9"/>
    </row>
    <row r="632" spans="1:5" ht="23.25" hidden="1" customHeight="1" x14ac:dyDescent="0.25">
      <c r="A632" s="3" t="s">
        <v>327</v>
      </c>
      <c r="B632" s="2" t="s">
        <v>1099</v>
      </c>
      <c r="C632" s="1">
        <v>119000</v>
      </c>
      <c r="D632" s="1">
        <v>0</v>
      </c>
      <c r="E632" s="9"/>
    </row>
    <row r="633" spans="1:5" x14ac:dyDescent="0.25">
      <c r="A633" s="3" t="s">
        <v>347</v>
      </c>
      <c r="B633" s="2" t="s">
        <v>1100</v>
      </c>
      <c r="C633" s="12">
        <v>3700</v>
      </c>
      <c r="D633" s="12">
        <v>0</v>
      </c>
      <c r="E633" s="13">
        <f>D633/C633*100</f>
        <v>0</v>
      </c>
    </row>
    <row r="634" spans="1:5" hidden="1" x14ac:dyDescent="0.25">
      <c r="A634" s="3" t="s">
        <v>349</v>
      </c>
      <c r="B634" s="2" t="s">
        <v>1101</v>
      </c>
      <c r="C634" s="1">
        <v>3700</v>
      </c>
      <c r="D634" s="1">
        <v>0</v>
      </c>
      <c r="E634" s="9"/>
    </row>
    <row r="635" spans="1:5" hidden="1" x14ac:dyDescent="0.25">
      <c r="A635" s="3" t="s">
        <v>353</v>
      </c>
      <c r="B635" s="2" t="s">
        <v>1102</v>
      </c>
      <c r="C635" s="1">
        <v>700</v>
      </c>
      <c r="D635" s="1">
        <v>0</v>
      </c>
      <c r="E635" s="9"/>
    </row>
    <row r="636" spans="1:5" hidden="1" x14ac:dyDescent="0.25">
      <c r="A636" s="3" t="s">
        <v>355</v>
      </c>
      <c r="B636" s="2" t="s">
        <v>1103</v>
      </c>
      <c r="C636" s="1">
        <v>3000</v>
      </c>
      <c r="D636" s="1">
        <v>0</v>
      </c>
      <c r="E636" s="9"/>
    </row>
    <row r="637" spans="1:5" x14ac:dyDescent="0.25">
      <c r="A637" s="16" t="s">
        <v>1104</v>
      </c>
      <c r="B637" s="17" t="s">
        <v>1105</v>
      </c>
      <c r="C637" s="18">
        <v>770000</v>
      </c>
      <c r="D637" s="18">
        <v>357301</v>
      </c>
      <c r="E637" s="19">
        <f t="shared" ref="E637:E639" si="101">D637/C637*100</f>
        <v>46.402727272727276</v>
      </c>
    </row>
    <row r="638" spans="1:5" x14ac:dyDescent="0.25">
      <c r="A638" s="3" t="s">
        <v>1106</v>
      </c>
      <c r="B638" s="2" t="s">
        <v>1107</v>
      </c>
      <c r="C638" s="12">
        <v>700000</v>
      </c>
      <c r="D638" s="12">
        <v>287301</v>
      </c>
      <c r="E638" s="13">
        <f t="shared" si="101"/>
        <v>41.042999999999999</v>
      </c>
    </row>
    <row r="639" spans="1:5" ht="22.5" x14ac:dyDescent="0.25">
      <c r="A639" s="3" t="s">
        <v>1108</v>
      </c>
      <c r="B639" s="2" t="s">
        <v>1109</v>
      </c>
      <c r="C639" s="12">
        <v>700000</v>
      </c>
      <c r="D639" s="12">
        <v>287301</v>
      </c>
      <c r="E639" s="13">
        <f t="shared" si="101"/>
        <v>41.042999999999999</v>
      </c>
    </row>
    <row r="640" spans="1:5" hidden="1" x14ac:dyDescent="0.25">
      <c r="A640" s="3" t="s">
        <v>1110</v>
      </c>
      <c r="B640" s="2" t="s">
        <v>1111</v>
      </c>
      <c r="C640" s="1">
        <v>700000</v>
      </c>
      <c r="D640" s="1">
        <v>287301</v>
      </c>
      <c r="E640" s="9"/>
    </row>
    <row r="641" spans="1:5" ht="23.25" customHeight="1" x14ac:dyDescent="0.25">
      <c r="A641" s="3" t="s">
        <v>1112</v>
      </c>
      <c r="B641" s="2" t="s">
        <v>1113</v>
      </c>
      <c r="C641" s="12">
        <v>700000</v>
      </c>
      <c r="D641" s="12">
        <v>287301</v>
      </c>
      <c r="E641" s="13">
        <f t="shared" ref="E641:E642" si="102">D641/C641*100</f>
        <v>41.042999999999999</v>
      </c>
    </row>
    <row r="642" spans="1:5" x14ac:dyDescent="0.25">
      <c r="A642" s="3" t="s">
        <v>321</v>
      </c>
      <c r="B642" s="2" t="s">
        <v>1114</v>
      </c>
      <c r="C642" s="12">
        <v>700000</v>
      </c>
      <c r="D642" s="12">
        <v>287301</v>
      </c>
      <c r="E642" s="13">
        <f t="shared" si="102"/>
        <v>41.042999999999999</v>
      </c>
    </row>
    <row r="643" spans="1:5" ht="23.25" hidden="1" customHeight="1" x14ac:dyDescent="0.25">
      <c r="A643" s="3" t="s">
        <v>323</v>
      </c>
      <c r="B643" s="2" t="s">
        <v>1115</v>
      </c>
      <c r="C643" s="1">
        <v>700000</v>
      </c>
      <c r="D643" s="1">
        <v>287301</v>
      </c>
      <c r="E643" s="9"/>
    </row>
    <row r="644" spans="1:5" hidden="1" x14ac:dyDescent="0.25">
      <c r="A644" s="3" t="s">
        <v>327</v>
      </c>
      <c r="B644" s="2" t="s">
        <v>1116</v>
      </c>
      <c r="C644" s="1">
        <v>700000</v>
      </c>
      <c r="D644" s="1">
        <v>287301</v>
      </c>
      <c r="E644" s="9"/>
    </row>
    <row r="645" spans="1:5" ht="23.25" customHeight="1" x14ac:dyDescent="0.25">
      <c r="A645" s="3" t="s">
        <v>1117</v>
      </c>
      <c r="B645" s="2" t="s">
        <v>1118</v>
      </c>
      <c r="C645" s="12">
        <v>70000</v>
      </c>
      <c r="D645" s="12">
        <v>70000</v>
      </c>
      <c r="E645" s="13">
        <f t="shared" ref="E645:E648" si="103">D645/C645*100</f>
        <v>100</v>
      </c>
    </row>
    <row r="646" spans="1:5" ht="22.5" x14ac:dyDescent="0.25">
      <c r="A646" s="3" t="s">
        <v>368</v>
      </c>
      <c r="B646" s="2" t="s">
        <v>1119</v>
      </c>
      <c r="C646" s="12">
        <v>70000</v>
      </c>
      <c r="D646" s="12">
        <v>70000</v>
      </c>
      <c r="E646" s="13">
        <f t="shared" si="103"/>
        <v>100</v>
      </c>
    </row>
    <row r="647" spans="1:5" ht="22.5" x14ac:dyDescent="0.25">
      <c r="A647" s="3" t="s">
        <v>1120</v>
      </c>
      <c r="B647" s="2" t="s">
        <v>1121</v>
      </c>
      <c r="C647" s="12">
        <v>70000</v>
      </c>
      <c r="D647" s="12">
        <v>70000</v>
      </c>
      <c r="E647" s="13">
        <f t="shared" si="103"/>
        <v>100</v>
      </c>
    </row>
    <row r="648" spans="1:5" ht="23.25" customHeight="1" x14ac:dyDescent="0.25">
      <c r="A648" s="3" t="s">
        <v>321</v>
      </c>
      <c r="B648" s="2" t="s">
        <v>1122</v>
      </c>
      <c r="C648" s="12">
        <v>70000</v>
      </c>
      <c r="D648" s="12">
        <v>70000</v>
      </c>
      <c r="E648" s="13">
        <f t="shared" si="103"/>
        <v>100</v>
      </c>
    </row>
    <row r="649" spans="1:5" ht="23.25" hidden="1" customHeight="1" x14ac:dyDescent="0.25">
      <c r="A649" s="3" t="s">
        <v>323</v>
      </c>
      <c r="B649" s="2" t="s">
        <v>1123</v>
      </c>
      <c r="C649" s="1">
        <v>70000</v>
      </c>
      <c r="D649" s="1">
        <v>70000</v>
      </c>
      <c r="E649" s="9"/>
    </row>
    <row r="650" spans="1:5" hidden="1" x14ac:dyDescent="0.25">
      <c r="A650" s="3" t="s">
        <v>327</v>
      </c>
      <c r="B650" s="2" t="s">
        <v>1124</v>
      </c>
      <c r="C650" s="1">
        <v>70000</v>
      </c>
      <c r="D650" s="1">
        <v>70000</v>
      </c>
      <c r="E650" s="9"/>
    </row>
    <row r="651" spans="1:5" ht="23.25" customHeight="1" x14ac:dyDescent="0.25">
      <c r="A651" s="16" t="s">
        <v>1125</v>
      </c>
      <c r="B651" s="17" t="s">
        <v>1126</v>
      </c>
      <c r="C651" s="18">
        <v>13288075</v>
      </c>
      <c r="D651" s="18">
        <v>4029907.62</v>
      </c>
      <c r="E651" s="19">
        <f t="shared" ref="E651:E656" si="104">D651/C651*100</f>
        <v>30.327249206525401</v>
      </c>
    </row>
    <row r="652" spans="1:5" ht="22.5" x14ac:dyDescent="0.25">
      <c r="A652" s="3" t="s">
        <v>1127</v>
      </c>
      <c r="B652" s="2" t="s">
        <v>1128</v>
      </c>
      <c r="C652" s="12">
        <v>12538200</v>
      </c>
      <c r="D652" s="12">
        <v>3911660.42</v>
      </c>
      <c r="E652" s="13">
        <f t="shared" si="104"/>
        <v>31.197942447879278</v>
      </c>
    </row>
    <row r="653" spans="1:5" ht="34.5" customHeight="1" x14ac:dyDescent="0.25">
      <c r="A653" s="3" t="s">
        <v>514</v>
      </c>
      <c r="B653" s="2" t="s">
        <v>1129</v>
      </c>
      <c r="C653" s="12">
        <v>5835200</v>
      </c>
      <c r="D653" s="12">
        <v>2234660.42</v>
      </c>
      <c r="E653" s="13">
        <f t="shared" si="104"/>
        <v>38.296209555799287</v>
      </c>
    </row>
    <row r="654" spans="1:5" ht="23.25" customHeight="1" x14ac:dyDescent="0.25">
      <c r="A654" s="3" t="s">
        <v>1130</v>
      </c>
      <c r="B654" s="2" t="s">
        <v>1131</v>
      </c>
      <c r="C654" s="12">
        <v>5835200</v>
      </c>
      <c r="D654" s="12">
        <v>2234660.42</v>
      </c>
      <c r="E654" s="13">
        <f t="shared" si="104"/>
        <v>38.296209555799287</v>
      </c>
    </row>
    <row r="655" spans="1:5" ht="34.5" hidden="1" customHeight="1" x14ac:dyDescent="0.25">
      <c r="A655" s="3" t="s">
        <v>299</v>
      </c>
      <c r="B655" s="2" t="s">
        <v>1132</v>
      </c>
      <c r="C655" s="12">
        <v>5835200</v>
      </c>
      <c r="D655" s="12">
        <v>2234660.42</v>
      </c>
      <c r="E655" s="13">
        <f t="shared" si="104"/>
        <v>38.296209555799287</v>
      </c>
    </row>
    <row r="656" spans="1:5" x14ac:dyDescent="0.25">
      <c r="A656" s="3" t="s">
        <v>453</v>
      </c>
      <c r="B656" s="2" t="s">
        <v>1133</v>
      </c>
      <c r="C656" s="12">
        <v>5835200</v>
      </c>
      <c r="D656" s="12">
        <v>2234660.42</v>
      </c>
      <c r="E656" s="13">
        <f t="shared" si="104"/>
        <v>38.296209555799287</v>
      </c>
    </row>
    <row r="657" spans="1:5" hidden="1" x14ac:dyDescent="0.25">
      <c r="A657" s="3" t="s">
        <v>1134</v>
      </c>
      <c r="B657" s="2" t="s">
        <v>1135</v>
      </c>
      <c r="C657" s="1">
        <v>5835200</v>
      </c>
      <c r="D657" s="1">
        <v>2234660.42</v>
      </c>
      <c r="E657" s="9"/>
    </row>
    <row r="658" spans="1:5" hidden="1" x14ac:dyDescent="0.25">
      <c r="A658" s="3" t="s">
        <v>196</v>
      </c>
      <c r="B658" s="2" t="s">
        <v>1136</v>
      </c>
      <c r="C658" s="1">
        <v>5835200</v>
      </c>
      <c r="D658" s="1">
        <v>2234660.42</v>
      </c>
      <c r="E658" s="9"/>
    </row>
    <row r="659" spans="1:5" ht="22.5" x14ac:dyDescent="0.25">
      <c r="A659" s="3" t="s">
        <v>406</v>
      </c>
      <c r="B659" s="2" t="s">
        <v>1137</v>
      </c>
      <c r="C659" s="12">
        <v>6703000</v>
      </c>
      <c r="D659" s="12">
        <v>1677000</v>
      </c>
      <c r="E659" s="13">
        <f t="shared" ref="E659:E662" si="105">D659/C659*100</f>
        <v>25.018648366403102</v>
      </c>
    </row>
    <row r="660" spans="1:5" ht="23.25" customHeight="1" x14ac:dyDescent="0.25">
      <c r="A660" s="3" t="s">
        <v>1139</v>
      </c>
      <c r="B660" s="2" t="s">
        <v>1140</v>
      </c>
      <c r="C660" s="12">
        <v>6703000</v>
      </c>
      <c r="D660" s="12">
        <v>1677000</v>
      </c>
      <c r="E660" s="13">
        <f t="shared" si="105"/>
        <v>25.018648366403102</v>
      </c>
    </row>
    <row r="661" spans="1:5" x14ac:dyDescent="0.25">
      <c r="A661" s="3" t="s">
        <v>1141</v>
      </c>
      <c r="B661" s="2" t="s">
        <v>1142</v>
      </c>
      <c r="C661" s="12">
        <v>6703000</v>
      </c>
      <c r="D661" s="12">
        <v>1677000</v>
      </c>
      <c r="E661" s="13">
        <f t="shared" si="105"/>
        <v>25.018648366403102</v>
      </c>
    </row>
    <row r="662" spans="1:5" ht="23.25" customHeight="1" x14ac:dyDescent="0.25">
      <c r="A662" s="3" t="s">
        <v>453</v>
      </c>
      <c r="B662" s="2" t="s">
        <v>1143</v>
      </c>
      <c r="C662" s="12">
        <v>6703000</v>
      </c>
      <c r="D662" s="12">
        <v>1677000</v>
      </c>
      <c r="E662" s="13">
        <f t="shared" si="105"/>
        <v>25.018648366403102</v>
      </c>
    </row>
    <row r="663" spans="1:5" hidden="1" x14ac:dyDescent="0.25">
      <c r="A663" s="3" t="s">
        <v>1134</v>
      </c>
      <c r="B663" s="2" t="s">
        <v>1144</v>
      </c>
      <c r="C663" s="1">
        <v>6703000</v>
      </c>
      <c r="D663" s="1">
        <v>1677000</v>
      </c>
      <c r="E663" s="9"/>
    </row>
    <row r="664" spans="1:5" hidden="1" x14ac:dyDescent="0.25">
      <c r="A664" s="3" t="s">
        <v>196</v>
      </c>
      <c r="B664" s="2" t="s">
        <v>1145</v>
      </c>
      <c r="C664" s="1">
        <v>6703000</v>
      </c>
      <c r="D664" s="1">
        <v>1677000</v>
      </c>
      <c r="E664" s="9"/>
    </row>
    <row r="665" spans="1:5" x14ac:dyDescent="0.25">
      <c r="A665" s="3" t="s">
        <v>1146</v>
      </c>
      <c r="B665" s="2" t="s">
        <v>1147</v>
      </c>
      <c r="C665" s="12">
        <v>749875</v>
      </c>
      <c r="D665" s="12">
        <v>118247.2</v>
      </c>
      <c r="E665" s="13">
        <f t="shared" ref="E665:E668" si="106">D665/C665*100</f>
        <v>15.768921486914486</v>
      </c>
    </row>
    <row r="666" spans="1:5" ht="22.5" x14ac:dyDescent="0.25">
      <c r="A666" s="3" t="s">
        <v>406</v>
      </c>
      <c r="B666" s="2" t="s">
        <v>1148</v>
      </c>
      <c r="C666" s="12">
        <v>749875</v>
      </c>
      <c r="D666" s="12">
        <v>118247.2</v>
      </c>
      <c r="E666" s="13">
        <f t="shared" si="106"/>
        <v>15.768921486914486</v>
      </c>
    </row>
    <row r="667" spans="1:5" ht="22.5" x14ac:dyDescent="0.25">
      <c r="A667" s="3" t="s">
        <v>1149</v>
      </c>
      <c r="B667" s="2" t="s">
        <v>1150</v>
      </c>
      <c r="C667" s="12">
        <v>219375</v>
      </c>
      <c r="D667" s="12">
        <v>0</v>
      </c>
      <c r="E667" s="13">
        <f t="shared" si="106"/>
        <v>0</v>
      </c>
    </row>
    <row r="668" spans="1:5" ht="23.25" customHeight="1" x14ac:dyDescent="0.25">
      <c r="A668" s="3" t="s">
        <v>453</v>
      </c>
      <c r="B668" s="2" t="s">
        <v>1151</v>
      </c>
      <c r="C668" s="12">
        <v>219375</v>
      </c>
      <c r="D668" s="12">
        <v>0</v>
      </c>
      <c r="E668" s="13">
        <f t="shared" si="106"/>
        <v>0</v>
      </c>
    </row>
    <row r="669" spans="1:5" ht="23.25" hidden="1" customHeight="1" x14ac:dyDescent="0.25">
      <c r="A669" s="3" t="s">
        <v>661</v>
      </c>
      <c r="B669" s="2" t="s">
        <v>1152</v>
      </c>
      <c r="C669" s="1">
        <v>219375</v>
      </c>
      <c r="D669" s="1">
        <v>0</v>
      </c>
      <c r="E669" s="9"/>
    </row>
    <row r="670" spans="1:5" ht="22.5" hidden="1" x14ac:dyDescent="0.25">
      <c r="A670" s="3" t="s">
        <v>1153</v>
      </c>
      <c r="B670" s="2" t="s">
        <v>1154</v>
      </c>
      <c r="C670" s="1">
        <v>219375</v>
      </c>
      <c r="D670" s="1">
        <v>0</v>
      </c>
      <c r="E670" s="9"/>
    </row>
    <row r="671" spans="1:5" x14ac:dyDescent="0.25">
      <c r="A671" s="3" t="s">
        <v>1155</v>
      </c>
      <c r="B671" s="2" t="s">
        <v>1156</v>
      </c>
      <c r="C671" s="12">
        <v>480400</v>
      </c>
      <c r="D671" s="12">
        <v>118247.2</v>
      </c>
      <c r="E671" s="13">
        <f t="shared" ref="E671:E672" si="107">D671/C671*100</f>
        <v>24.614321398834306</v>
      </c>
    </row>
    <row r="672" spans="1:5" ht="23.25" customHeight="1" x14ac:dyDescent="0.25">
      <c r="A672" s="3" t="s">
        <v>453</v>
      </c>
      <c r="B672" s="2" t="s">
        <v>1157</v>
      </c>
      <c r="C672" s="12">
        <v>480400</v>
      </c>
      <c r="D672" s="12">
        <v>118247.2</v>
      </c>
      <c r="E672" s="13">
        <f t="shared" si="107"/>
        <v>24.614321398834306</v>
      </c>
    </row>
    <row r="673" spans="1:5" hidden="1" x14ac:dyDescent="0.25">
      <c r="A673" s="3" t="s">
        <v>256</v>
      </c>
      <c r="B673" s="2" t="s">
        <v>1158</v>
      </c>
      <c r="C673" s="1">
        <v>480400</v>
      </c>
      <c r="D673" s="1">
        <v>118247.2</v>
      </c>
      <c r="E673" s="9"/>
    </row>
    <row r="674" spans="1:5" ht="22.5" x14ac:dyDescent="0.25">
      <c r="A674" s="3" t="s">
        <v>1159</v>
      </c>
      <c r="B674" s="2" t="s">
        <v>1160</v>
      </c>
      <c r="C674" s="12">
        <v>50100</v>
      </c>
      <c r="D674" s="12">
        <v>0</v>
      </c>
      <c r="E674" s="13">
        <f t="shared" ref="E674:E675" si="108">D674/C674*100</f>
        <v>0</v>
      </c>
    </row>
    <row r="675" spans="1:5" x14ac:dyDescent="0.25">
      <c r="A675" s="3" t="s">
        <v>453</v>
      </c>
      <c r="B675" s="2" t="s">
        <v>1161</v>
      </c>
      <c r="C675" s="12">
        <v>50100</v>
      </c>
      <c r="D675" s="12">
        <v>0</v>
      </c>
      <c r="E675" s="13">
        <f t="shared" si="108"/>
        <v>0</v>
      </c>
    </row>
    <row r="676" spans="1:5" ht="23.25" hidden="1" customHeight="1" x14ac:dyDescent="0.25">
      <c r="A676" s="3" t="s">
        <v>256</v>
      </c>
      <c r="B676" s="2" t="s">
        <v>1162</v>
      </c>
      <c r="C676" s="1">
        <v>50100</v>
      </c>
      <c r="D676" s="1">
        <v>0</v>
      </c>
      <c r="E676" s="9"/>
    </row>
    <row r="677" spans="1:5" ht="0" hidden="1" customHeight="1" x14ac:dyDescent="0.25">
      <c r="A677" s="3" t="s">
        <v>277</v>
      </c>
      <c r="B677" s="2" t="s">
        <v>278</v>
      </c>
      <c r="C677" s="1">
        <v>1507229</v>
      </c>
      <c r="D677" s="1">
        <v>354335.12</v>
      </c>
      <c r="E677"/>
    </row>
    <row r="678" spans="1:5" ht="0" hidden="1" customHeight="1" x14ac:dyDescent="0.25">
      <c r="A678" s="3" t="s">
        <v>279</v>
      </c>
      <c r="B678" s="2" t="s">
        <v>280</v>
      </c>
      <c r="C678" s="1">
        <v>1507229</v>
      </c>
      <c r="D678" s="1">
        <v>354335.12</v>
      </c>
      <c r="E678"/>
    </row>
    <row r="679" spans="1:5" ht="0" hidden="1" customHeight="1" x14ac:dyDescent="0.25">
      <c r="A679" s="3" t="s">
        <v>281</v>
      </c>
      <c r="B679" s="2" t="s">
        <v>282</v>
      </c>
      <c r="C679" s="1">
        <v>1507229</v>
      </c>
      <c r="D679" s="1">
        <v>354335.12</v>
      </c>
      <c r="E679"/>
    </row>
    <row r="680" spans="1:5" ht="0" hidden="1" customHeight="1" x14ac:dyDescent="0.25">
      <c r="A680" s="3" t="s">
        <v>283</v>
      </c>
      <c r="B680" s="2" t="s">
        <v>284</v>
      </c>
      <c r="C680" s="1">
        <v>1507229</v>
      </c>
      <c r="D680" s="1">
        <v>354335.12</v>
      </c>
      <c r="E680"/>
    </row>
    <row r="681" spans="1:5" ht="0" hidden="1" customHeight="1" x14ac:dyDescent="0.25">
      <c r="A681" s="3" t="s">
        <v>285</v>
      </c>
      <c r="B681" s="2" t="s">
        <v>286</v>
      </c>
      <c r="C681" s="1">
        <v>1507229</v>
      </c>
      <c r="D681" s="1">
        <v>354335.12</v>
      </c>
      <c r="E681"/>
    </row>
    <row r="682" spans="1:5" ht="0" hidden="1" customHeight="1" x14ac:dyDescent="0.25">
      <c r="A682" s="3" t="s">
        <v>287</v>
      </c>
      <c r="B682" s="2" t="s">
        <v>288</v>
      </c>
      <c r="C682" s="1">
        <v>1507229</v>
      </c>
      <c r="D682" s="1">
        <v>354335.12</v>
      </c>
      <c r="E682"/>
    </row>
    <row r="683" spans="1:5" ht="0" hidden="1" customHeight="1" x14ac:dyDescent="0.25">
      <c r="A683" s="3" t="s">
        <v>289</v>
      </c>
      <c r="B683" s="2" t="s">
        <v>290</v>
      </c>
      <c r="C683" s="1">
        <v>1116076</v>
      </c>
      <c r="D683" s="1">
        <v>230596.92</v>
      </c>
      <c r="E683"/>
    </row>
    <row r="684" spans="1:5" ht="0" hidden="1" customHeight="1" x14ac:dyDescent="0.25">
      <c r="A684" s="3" t="s">
        <v>291</v>
      </c>
      <c r="B684" s="2" t="s">
        <v>292</v>
      </c>
      <c r="C684" s="1">
        <v>54098</v>
      </c>
      <c r="D684" s="1">
        <v>54098</v>
      </c>
      <c r="E684"/>
    </row>
    <row r="685" spans="1:5" ht="0" hidden="1" customHeight="1" x14ac:dyDescent="0.25">
      <c r="A685" s="3" t="s">
        <v>293</v>
      </c>
      <c r="B685" s="2" t="s">
        <v>294</v>
      </c>
      <c r="C685" s="1">
        <v>337055</v>
      </c>
      <c r="D685" s="1">
        <v>69640.2</v>
      </c>
      <c r="E685"/>
    </row>
    <row r="686" spans="1:5" ht="0" hidden="1" customHeight="1" x14ac:dyDescent="0.25">
      <c r="A686" s="3" t="s">
        <v>295</v>
      </c>
      <c r="B686" s="2" t="s">
        <v>296</v>
      </c>
      <c r="C686" s="1">
        <v>4685600</v>
      </c>
      <c r="D686" s="1">
        <v>1121235.25</v>
      </c>
      <c r="E686"/>
    </row>
    <row r="687" spans="1:5" ht="0" hidden="1" customHeight="1" x14ac:dyDescent="0.25">
      <c r="A687" s="3" t="s">
        <v>297</v>
      </c>
      <c r="B687" s="2" t="s">
        <v>298</v>
      </c>
      <c r="C687" s="1">
        <v>4685600</v>
      </c>
      <c r="D687" s="1">
        <v>1121235.25</v>
      </c>
      <c r="E687"/>
    </row>
    <row r="688" spans="1:5" ht="0" hidden="1" customHeight="1" x14ac:dyDescent="0.25">
      <c r="A688" s="3" t="s">
        <v>299</v>
      </c>
      <c r="B688" s="2" t="s">
        <v>300</v>
      </c>
      <c r="C688" s="1">
        <v>4685600</v>
      </c>
      <c r="D688" s="1">
        <v>1121235.25</v>
      </c>
      <c r="E688"/>
    </row>
    <row r="689" spans="1:5" ht="0" hidden="1" customHeight="1" x14ac:dyDescent="0.25">
      <c r="A689" s="3" t="s">
        <v>301</v>
      </c>
      <c r="B689" s="2" t="s">
        <v>302</v>
      </c>
      <c r="C689" s="1">
        <v>2818201.7</v>
      </c>
      <c r="D689" s="1">
        <v>599492.25</v>
      </c>
      <c r="E689"/>
    </row>
    <row r="690" spans="1:5" ht="0" hidden="1" customHeight="1" x14ac:dyDescent="0.25">
      <c r="A690" s="3" t="s">
        <v>285</v>
      </c>
      <c r="B690" s="2" t="s">
        <v>303</v>
      </c>
      <c r="C690" s="1">
        <v>2818201.7</v>
      </c>
      <c r="D690" s="1">
        <v>599492.25</v>
      </c>
      <c r="E690"/>
    </row>
    <row r="691" spans="1:5" ht="0" hidden="1" customHeight="1" x14ac:dyDescent="0.25">
      <c r="A691" s="3" t="s">
        <v>287</v>
      </c>
      <c r="B691" s="2" t="s">
        <v>304</v>
      </c>
      <c r="C691" s="1">
        <v>2818201.7</v>
      </c>
      <c r="D691" s="1">
        <v>599492.25</v>
      </c>
      <c r="E691"/>
    </row>
    <row r="692" spans="1:5" ht="0" hidden="1" customHeight="1" x14ac:dyDescent="0.25">
      <c r="A692" s="3" t="s">
        <v>289</v>
      </c>
      <c r="B692" s="2" t="s">
        <v>305</v>
      </c>
      <c r="C692" s="1">
        <v>2243647</v>
      </c>
      <c r="D692" s="1">
        <v>466901.25</v>
      </c>
      <c r="E692"/>
    </row>
    <row r="693" spans="1:5" ht="0" hidden="1" customHeight="1" x14ac:dyDescent="0.25">
      <c r="A693" s="3" t="s">
        <v>293</v>
      </c>
      <c r="B693" s="2" t="s">
        <v>306</v>
      </c>
      <c r="C693" s="1">
        <v>574554.69999999995</v>
      </c>
      <c r="D693" s="1">
        <v>132591</v>
      </c>
      <c r="E693"/>
    </row>
    <row r="694" spans="1:5" ht="0" hidden="1" customHeight="1" x14ac:dyDescent="0.25">
      <c r="A694" s="3" t="s">
        <v>307</v>
      </c>
      <c r="B694" s="2" t="s">
        <v>308</v>
      </c>
      <c r="C694" s="1">
        <v>1488398.3</v>
      </c>
      <c r="D694" s="1">
        <v>463794</v>
      </c>
      <c r="E694"/>
    </row>
    <row r="695" spans="1:5" ht="0" hidden="1" customHeight="1" x14ac:dyDescent="0.25">
      <c r="A695" s="3" t="s">
        <v>285</v>
      </c>
      <c r="B695" s="2" t="s">
        <v>309</v>
      </c>
      <c r="C695" s="1">
        <v>1488398.3</v>
      </c>
      <c r="D695" s="1">
        <v>463794</v>
      </c>
      <c r="E695"/>
    </row>
    <row r="696" spans="1:5" ht="0" hidden="1" customHeight="1" x14ac:dyDescent="0.25">
      <c r="A696" s="3" t="s">
        <v>310</v>
      </c>
      <c r="B696" s="2" t="s">
        <v>311</v>
      </c>
      <c r="C696" s="1">
        <v>310613.3</v>
      </c>
      <c r="D696" s="1">
        <v>171614</v>
      </c>
      <c r="E696"/>
    </row>
    <row r="697" spans="1:5" ht="0" hidden="1" customHeight="1" x14ac:dyDescent="0.25">
      <c r="A697" s="3" t="s">
        <v>312</v>
      </c>
      <c r="B697" s="2" t="s">
        <v>313</v>
      </c>
      <c r="C697" s="1">
        <v>237288.95999999999</v>
      </c>
      <c r="D697" s="1">
        <v>142287</v>
      </c>
      <c r="E697"/>
    </row>
    <row r="698" spans="1:5" ht="0" hidden="1" customHeight="1" x14ac:dyDescent="0.25">
      <c r="A698" s="3" t="s">
        <v>314</v>
      </c>
      <c r="B698" s="2" t="s">
        <v>315</v>
      </c>
      <c r="C698" s="1">
        <v>73324.34</v>
      </c>
      <c r="D698" s="1">
        <v>29327</v>
      </c>
      <c r="E698"/>
    </row>
    <row r="699" spans="1:5" ht="0" hidden="1" customHeight="1" x14ac:dyDescent="0.25">
      <c r="A699" s="3" t="s">
        <v>287</v>
      </c>
      <c r="B699" s="2" t="s">
        <v>316</v>
      </c>
      <c r="C699" s="1">
        <v>1177785</v>
      </c>
      <c r="D699" s="1">
        <v>292180</v>
      </c>
      <c r="E699"/>
    </row>
    <row r="700" spans="1:5" ht="0" hidden="1" customHeight="1" x14ac:dyDescent="0.25">
      <c r="A700" s="3" t="s">
        <v>289</v>
      </c>
      <c r="B700" s="2" t="s">
        <v>317</v>
      </c>
      <c r="C700" s="1">
        <v>939159</v>
      </c>
      <c r="D700" s="1">
        <v>226729</v>
      </c>
      <c r="E700"/>
    </row>
    <row r="701" spans="1:5" ht="0" hidden="1" customHeight="1" x14ac:dyDescent="0.25">
      <c r="A701" s="3" t="s">
        <v>293</v>
      </c>
      <c r="B701" s="2" t="s">
        <v>318</v>
      </c>
      <c r="C701" s="1">
        <v>238626</v>
      </c>
      <c r="D701" s="1">
        <v>65451</v>
      </c>
      <c r="E701"/>
    </row>
    <row r="702" spans="1:5" ht="0" hidden="1" customHeight="1" x14ac:dyDescent="0.25">
      <c r="A702" s="3" t="s">
        <v>319</v>
      </c>
      <c r="B702" s="2" t="s">
        <v>320</v>
      </c>
      <c r="C702" s="1">
        <v>379000</v>
      </c>
      <c r="D702" s="1">
        <v>57949</v>
      </c>
      <c r="E702"/>
    </row>
    <row r="703" spans="1:5" ht="0" hidden="1" customHeight="1" x14ac:dyDescent="0.25">
      <c r="A703" s="3" t="s">
        <v>321</v>
      </c>
      <c r="B703" s="2" t="s">
        <v>322</v>
      </c>
      <c r="C703" s="1">
        <v>379000</v>
      </c>
      <c r="D703" s="1">
        <v>57949</v>
      </c>
      <c r="E703"/>
    </row>
    <row r="704" spans="1:5" ht="0" hidden="1" customHeight="1" x14ac:dyDescent="0.25">
      <c r="A704" s="3" t="s">
        <v>323</v>
      </c>
      <c r="B704" s="2" t="s">
        <v>324</v>
      </c>
      <c r="C704" s="1">
        <v>379000</v>
      </c>
      <c r="D704" s="1">
        <v>57949</v>
      </c>
      <c r="E704"/>
    </row>
    <row r="705" spans="1:5" ht="0" hidden="1" customHeight="1" x14ac:dyDescent="0.25">
      <c r="A705" s="3" t="s">
        <v>325</v>
      </c>
      <c r="B705" s="2" t="s">
        <v>326</v>
      </c>
      <c r="C705" s="1">
        <v>61632</v>
      </c>
      <c r="D705" s="1">
        <v>28999</v>
      </c>
      <c r="E705"/>
    </row>
    <row r="706" spans="1:5" ht="0" hidden="1" customHeight="1" x14ac:dyDescent="0.25">
      <c r="A706" s="3" t="s">
        <v>327</v>
      </c>
      <c r="B706" s="2" t="s">
        <v>328</v>
      </c>
      <c r="C706" s="1">
        <v>317368</v>
      </c>
      <c r="D706" s="1">
        <v>28950</v>
      </c>
      <c r="E706"/>
    </row>
    <row r="707" spans="1:5" ht="0" hidden="1" customHeight="1" x14ac:dyDescent="0.25">
      <c r="A707" s="3" t="s">
        <v>329</v>
      </c>
      <c r="B707" s="2" t="s">
        <v>330</v>
      </c>
      <c r="C707" s="1">
        <v>23650385</v>
      </c>
      <c r="D707" s="1">
        <v>6362561.6799999997</v>
      </c>
      <c r="E707"/>
    </row>
    <row r="708" spans="1:5" ht="0" hidden="1" customHeight="1" x14ac:dyDescent="0.25">
      <c r="A708" s="3" t="s">
        <v>279</v>
      </c>
      <c r="B708" s="2" t="s">
        <v>331</v>
      </c>
      <c r="C708" s="1">
        <v>23650385</v>
      </c>
      <c r="D708" s="1">
        <v>6362561.6799999997</v>
      </c>
      <c r="E708"/>
    </row>
    <row r="709" spans="1:5" ht="0" hidden="1" customHeight="1" x14ac:dyDescent="0.25">
      <c r="A709" s="3" t="s">
        <v>281</v>
      </c>
      <c r="B709" s="2" t="s">
        <v>332</v>
      </c>
      <c r="C709" s="1">
        <v>23650385</v>
      </c>
      <c r="D709" s="1">
        <v>6362561.6799999997</v>
      </c>
      <c r="E709"/>
    </row>
    <row r="710" spans="1:5" ht="0" hidden="1" customHeight="1" x14ac:dyDescent="0.25">
      <c r="A710" s="3" t="s">
        <v>333</v>
      </c>
      <c r="B710" s="2" t="s">
        <v>334</v>
      </c>
      <c r="C710" s="1">
        <v>18925843</v>
      </c>
      <c r="D710" s="1">
        <v>5122961.34</v>
      </c>
      <c r="E710"/>
    </row>
    <row r="711" spans="1:5" ht="0" hidden="1" customHeight="1" x14ac:dyDescent="0.25">
      <c r="A711" s="3" t="s">
        <v>285</v>
      </c>
      <c r="B711" s="2" t="s">
        <v>335</v>
      </c>
      <c r="C711" s="1">
        <v>18925843</v>
      </c>
      <c r="D711" s="1">
        <v>5122961.34</v>
      </c>
      <c r="E711"/>
    </row>
    <row r="712" spans="1:5" ht="0" hidden="1" customHeight="1" x14ac:dyDescent="0.25">
      <c r="A712" s="3" t="s">
        <v>287</v>
      </c>
      <c r="B712" s="2" t="s">
        <v>336</v>
      </c>
      <c r="C712" s="1">
        <v>18925843</v>
      </c>
      <c r="D712" s="1">
        <v>5122961.34</v>
      </c>
      <c r="E712"/>
    </row>
    <row r="713" spans="1:5" ht="0" hidden="1" customHeight="1" x14ac:dyDescent="0.25">
      <c r="A713" s="3" t="s">
        <v>289</v>
      </c>
      <c r="B713" s="2" t="s">
        <v>337</v>
      </c>
      <c r="C713" s="1">
        <v>14535978</v>
      </c>
      <c r="D713" s="1">
        <v>3949762.94</v>
      </c>
      <c r="E713"/>
    </row>
    <row r="714" spans="1:5" ht="0" hidden="1" customHeight="1" x14ac:dyDescent="0.25">
      <c r="A714" s="3" t="s">
        <v>293</v>
      </c>
      <c r="B714" s="2" t="s">
        <v>338</v>
      </c>
      <c r="C714" s="1">
        <v>4389865</v>
      </c>
      <c r="D714" s="1">
        <v>1173198.3999999999</v>
      </c>
      <c r="E714"/>
    </row>
    <row r="715" spans="1:5" ht="0" hidden="1" customHeight="1" x14ac:dyDescent="0.25">
      <c r="A715" s="3" t="s">
        <v>339</v>
      </c>
      <c r="B715" s="2" t="s">
        <v>340</v>
      </c>
      <c r="C715" s="1">
        <v>4724542</v>
      </c>
      <c r="D715" s="1">
        <v>1239600.3400000001</v>
      </c>
      <c r="E715"/>
    </row>
    <row r="716" spans="1:5" ht="0" hidden="1" customHeight="1" x14ac:dyDescent="0.25">
      <c r="A716" s="3" t="s">
        <v>321</v>
      </c>
      <c r="B716" s="2" t="s">
        <v>341</v>
      </c>
      <c r="C716" s="1">
        <v>4386162</v>
      </c>
      <c r="D716" s="1">
        <v>956220.34</v>
      </c>
      <c r="E716"/>
    </row>
    <row r="717" spans="1:5" ht="0" hidden="1" customHeight="1" x14ac:dyDescent="0.25">
      <c r="A717" s="3" t="s">
        <v>323</v>
      </c>
      <c r="B717" s="2" t="s">
        <v>342</v>
      </c>
      <c r="C717" s="1">
        <v>4386162</v>
      </c>
      <c r="D717" s="1">
        <v>956220.34</v>
      </c>
      <c r="E717"/>
    </row>
    <row r="718" spans="1:5" ht="0" hidden="1" customHeight="1" x14ac:dyDescent="0.25">
      <c r="A718" s="3" t="s">
        <v>325</v>
      </c>
      <c r="B718" s="2" t="s">
        <v>343</v>
      </c>
      <c r="C718" s="1">
        <v>600560</v>
      </c>
      <c r="D718" s="1">
        <v>104148</v>
      </c>
      <c r="E718"/>
    </row>
    <row r="719" spans="1:5" ht="0" hidden="1" customHeight="1" x14ac:dyDescent="0.25">
      <c r="A719" s="3" t="s">
        <v>327</v>
      </c>
      <c r="B719" s="2" t="s">
        <v>344</v>
      </c>
      <c r="C719" s="1">
        <v>666987.31000000006</v>
      </c>
      <c r="D719" s="1">
        <v>120000</v>
      </c>
      <c r="E719"/>
    </row>
    <row r="720" spans="1:5" ht="0" hidden="1" customHeight="1" x14ac:dyDescent="0.25">
      <c r="A720" s="3" t="s">
        <v>345</v>
      </c>
      <c r="B720" s="2" t="s">
        <v>346</v>
      </c>
      <c r="C720" s="1">
        <v>3118614.69</v>
      </c>
      <c r="D720" s="1">
        <v>732072.34</v>
      </c>
      <c r="E720"/>
    </row>
    <row r="721" spans="1:5" ht="0" hidden="1" customHeight="1" x14ac:dyDescent="0.25">
      <c r="A721" s="3" t="s">
        <v>347</v>
      </c>
      <c r="B721" s="2" t="s">
        <v>348</v>
      </c>
      <c r="C721" s="1">
        <v>338380</v>
      </c>
      <c r="D721" s="1">
        <v>283380</v>
      </c>
      <c r="E721"/>
    </row>
    <row r="722" spans="1:5" ht="0" hidden="1" customHeight="1" x14ac:dyDescent="0.25">
      <c r="A722" s="3" t="s">
        <v>349</v>
      </c>
      <c r="B722" s="2" t="s">
        <v>350</v>
      </c>
      <c r="C722" s="1">
        <v>338380</v>
      </c>
      <c r="D722" s="1">
        <v>283380</v>
      </c>
      <c r="E722"/>
    </row>
    <row r="723" spans="1:5" ht="0" hidden="1" customHeight="1" x14ac:dyDescent="0.25">
      <c r="A723" s="3" t="s">
        <v>351</v>
      </c>
      <c r="B723" s="2" t="s">
        <v>352</v>
      </c>
      <c r="C723" s="1">
        <v>263380</v>
      </c>
      <c r="D723" s="1">
        <v>263380</v>
      </c>
      <c r="E723"/>
    </row>
    <row r="724" spans="1:5" ht="0" hidden="1" customHeight="1" x14ac:dyDescent="0.25">
      <c r="A724" s="3" t="s">
        <v>353</v>
      </c>
      <c r="B724" s="2" t="s">
        <v>354</v>
      </c>
      <c r="C724" s="1">
        <v>45000</v>
      </c>
      <c r="D724" s="1">
        <v>20000</v>
      </c>
      <c r="E724"/>
    </row>
    <row r="725" spans="1:5" ht="0" hidden="1" customHeight="1" x14ac:dyDescent="0.25">
      <c r="A725" s="3" t="s">
        <v>355</v>
      </c>
      <c r="B725" s="2" t="s">
        <v>356</v>
      </c>
      <c r="C725" s="1">
        <v>30000</v>
      </c>
      <c r="D725" s="1">
        <v>0</v>
      </c>
      <c r="E725"/>
    </row>
    <row r="726" spans="1:5" ht="0" hidden="1" customHeight="1" x14ac:dyDescent="0.25">
      <c r="A726" s="3" t="s">
        <v>357</v>
      </c>
      <c r="B726" s="2" t="s">
        <v>358</v>
      </c>
      <c r="C726" s="1">
        <v>11500</v>
      </c>
      <c r="D726" s="1">
        <v>0</v>
      </c>
      <c r="E726"/>
    </row>
    <row r="727" spans="1:5" ht="0" hidden="1" customHeight="1" x14ac:dyDescent="0.25">
      <c r="A727" s="3" t="s">
        <v>359</v>
      </c>
      <c r="B727" s="2" t="s">
        <v>360</v>
      </c>
      <c r="C727" s="1">
        <v>11500</v>
      </c>
      <c r="D727" s="1">
        <v>0</v>
      </c>
      <c r="E727"/>
    </row>
    <row r="728" spans="1:5" ht="0" hidden="1" customHeight="1" x14ac:dyDescent="0.25">
      <c r="A728" s="3" t="s">
        <v>361</v>
      </c>
      <c r="B728" s="2" t="s">
        <v>362</v>
      </c>
      <c r="C728" s="1">
        <v>11500</v>
      </c>
      <c r="D728" s="1">
        <v>0</v>
      </c>
      <c r="E728"/>
    </row>
    <row r="729" spans="1:5" ht="0" hidden="1" customHeight="1" x14ac:dyDescent="0.25">
      <c r="A729" s="3" t="s">
        <v>321</v>
      </c>
      <c r="B729" s="2" t="s">
        <v>363</v>
      </c>
      <c r="C729" s="1">
        <v>11500</v>
      </c>
      <c r="D729" s="1">
        <v>0</v>
      </c>
      <c r="E729"/>
    </row>
    <row r="730" spans="1:5" ht="0" hidden="1" customHeight="1" x14ac:dyDescent="0.25">
      <c r="A730" s="3" t="s">
        <v>323</v>
      </c>
      <c r="B730" s="2" t="s">
        <v>364</v>
      </c>
      <c r="C730" s="1">
        <v>11500</v>
      </c>
      <c r="D730" s="1">
        <v>0</v>
      </c>
      <c r="E730"/>
    </row>
    <row r="731" spans="1:5" ht="0" hidden="1" customHeight="1" x14ac:dyDescent="0.25">
      <c r="A731" s="3" t="s">
        <v>327</v>
      </c>
      <c r="B731" s="2" t="s">
        <v>365</v>
      </c>
      <c r="C731" s="1">
        <v>11500</v>
      </c>
      <c r="D731" s="1">
        <v>0</v>
      </c>
      <c r="E731"/>
    </row>
    <row r="732" spans="1:5" ht="0" hidden="1" customHeight="1" x14ac:dyDescent="0.25">
      <c r="A732" s="3" t="s">
        <v>366</v>
      </c>
      <c r="B732" s="2" t="s">
        <v>367</v>
      </c>
      <c r="C732" s="1">
        <v>8317500</v>
      </c>
      <c r="D732" s="1">
        <v>3224395.8</v>
      </c>
      <c r="E732"/>
    </row>
    <row r="733" spans="1:5" ht="0" hidden="1" customHeight="1" x14ac:dyDescent="0.25">
      <c r="A733" s="3" t="s">
        <v>368</v>
      </c>
      <c r="B733" s="2" t="s">
        <v>369</v>
      </c>
      <c r="C733" s="1">
        <v>5996800</v>
      </c>
      <c r="D733" s="1">
        <v>2585881.9500000002</v>
      </c>
      <c r="E733"/>
    </row>
    <row r="734" spans="1:5" ht="0" hidden="1" customHeight="1" x14ac:dyDescent="0.25">
      <c r="A734" s="3" t="s">
        <v>299</v>
      </c>
      <c r="B734" s="2" t="s">
        <v>370</v>
      </c>
      <c r="C734" s="1">
        <v>5996800</v>
      </c>
      <c r="D734" s="1">
        <v>2585881.9500000002</v>
      </c>
      <c r="E734"/>
    </row>
    <row r="735" spans="1:5" ht="0" hidden="1" customHeight="1" x14ac:dyDescent="0.25">
      <c r="A735" s="3" t="s">
        <v>371</v>
      </c>
      <c r="B735" s="2" t="s">
        <v>372</v>
      </c>
      <c r="C735" s="1">
        <v>4867800</v>
      </c>
      <c r="D735" s="1">
        <v>2351562.9500000002</v>
      </c>
      <c r="E735"/>
    </row>
    <row r="736" spans="1:5" ht="0" hidden="1" customHeight="1" x14ac:dyDescent="0.25">
      <c r="A736" s="3" t="s">
        <v>285</v>
      </c>
      <c r="B736" s="2" t="s">
        <v>373</v>
      </c>
      <c r="C736" s="1">
        <v>4867800</v>
      </c>
      <c r="D736" s="1">
        <v>2351562.9500000002</v>
      </c>
      <c r="E736"/>
    </row>
    <row r="737" spans="1:5" ht="0" hidden="1" customHeight="1" x14ac:dyDescent="0.25">
      <c r="A737" s="3" t="s">
        <v>310</v>
      </c>
      <c r="B737" s="2" t="s">
        <v>374</v>
      </c>
      <c r="C737" s="1">
        <v>582877</v>
      </c>
      <c r="D737" s="1">
        <v>173346.09</v>
      </c>
      <c r="E737"/>
    </row>
    <row r="738" spans="1:5" ht="0" hidden="1" customHeight="1" x14ac:dyDescent="0.25">
      <c r="A738" s="3" t="s">
        <v>312</v>
      </c>
      <c r="B738" s="2" t="s">
        <v>375</v>
      </c>
      <c r="C738" s="1">
        <v>447678</v>
      </c>
      <c r="D738" s="1">
        <v>133138.32</v>
      </c>
      <c r="E738"/>
    </row>
    <row r="739" spans="1:5" ht="0" hidden="1" customHeight="1" x14ac:dyDescent="0.25">
      <c r="A739" s="3" t="s">
        <v>314</v>
      </c>
      <c r="B739" s="2" t="s">
        <v>376</v>
      </c>
      <c r="C739" s="1">
        <v>135199</v>
      </c>
      <c r="D739" s="1">
        <v>40207.769999999997</v>
      </c>
      <c r="E739"/>
    </row>
    <row r="740" spans="1:5" ht="0" hidden="1" customHeight="1" x14ac:dyDescent="0.25">
      <c r="A740" s="3" t="s">
        <v>287</v>
      </c>
      <c r="B740" s="2" t="s">
        <v>377</v>
      </c>
      <c r="C740" s="1">
        <v>4284923</v>
      </c>
      <c r="D740" s="1">
        <v>2178216.86</v>
      </c>
      <c r="E740"/>
    </row>
    <row r="741" spans="1:5" ht="0" hidden="1" customHeight="1" x14ac:dyDescent="0.25">
      <c r="A741" s="3" t="s">
        <v>289</v>
      </c>
      <c r="B741" s="2" t="s">
        <v>378</v>
      </c>
      <c r="C741" s="1">
        <v>3520734</v>
      </c>
      <c r="D741" s="1">
        <v>1672977.61</v>
      </c>
      <c r="E741"/>
    </row>
    <row r="742" spans="1:5" ht="0" hidden="1" customHeight="1" x14ac:dyDescent="0.25">
      <c r="A742" s="3" t="s">
        <v>293</v>
      </c>
      <c r="B742" s="2" t="s">
        <v>379</v>
      </c>
      <c r="C742" s="1">
        <v>764189</v>
      </c>
      <c r="D742" s="1">
        <v>505239.25</v>
      </c>
      <c r="E742"/>
    </row>
    <row r="743" spans="1:5" ht="0" hidden="1" customHeight="1" x14ac:dyDescent="0.25">
      <c r="A743" s="3" t="s">
        <v>380</v>
      </c>
      <c r="B743" s="2" t="s">
        <v>381</v>
      </c>
      <c r="C743" s="1">
        <v>1129000</v>
      </c>
      <c r="D743" s="1">
        <v>234319</v>
      </c>
      <c r="E743"/>
    </row>
    <row r="744" spans="1:5" ht="0" hidden="1" customHeight="1" x14ac:dyDescent="0.25">
      <c r="A744" s="3" t="s">
        <v>321</v>
      </c>
      <c r="B744" s="2" t="s">
        <v>382</v>
      </c>
      <c r="C744" s="1">
        <v>1124000</v>
      </c>
      <c r="D744" s="1">
        <v>234319</v>
      </c>
      <c r="E744"/>
    </row>
    <row r="745" spans="1:5" ht="0" hidden="1" customHeight="1" x14ac:dyDescent="0.25">
      <c r="A745" s="3" t="s">
        <v>323</v>
      </c>
      <c r="B745" s="2" t="s">
        <v>383</v>
      </c>
      <c r="C745" s="1">
        <v>1124000</v>
      </c>
      <c r="D745" s="1">
        <v>234319</v>
      </c>
      <c r="E745"/>
    </row>
    <row r="746" spans="1:5" ht="0" hidden="1" customHeight="1" x14ac:dyDescent="0.25">
      <c r="A746" s="3" t="s">
        <v>325</v>
      </c>
      <c r="B746" s="2" t="s">
        <v>384</v>
      </c>
      <c r="C746" s="1">
        <v>652414</v>
      </c>
      <c r="D746" s="1">
        <v>136164</v>
      </c>
      <c r="E746"/>
    </row>
    <row r="747" spans="1:5" ht="0" hidden="1" customHeight="1" x14ac:dyDescent="0.25">
      <c r="A747" s="3" t="s">
        <v>327</v>
      </c>
      <c r="B747" s="2" t="s">
        <v>385</v>
      </c>
      <c r="C747" s="1">
        <v>471586</v>
      </c>
      <c r="D747" s="1">
        <v>98155</v>
      </c>
      <c r="E747"/>
    </row>
    <row r="748" spans="1:5" ht="0" hidden="1" customHeight="1" x14ac:dyDescent="0.25">
      <c r="A748" s="3" t="s">
        <v>347</v>
      </c>
      <c r="B748" s="2" t="s">
        <v>386</v>
      </c>
      <c r="C748" s="1">
        <v>5000</v>
      </c>
      <c r="D748" s="1">
        <v>0</v>
      </c>
      <c r="E748"/>
    </row>
    <row r="749" spans="1:5" ht="0" hidden="1" customHeight="1" x14ac:dyDescent="0.25">
      <c r="A749" s="3" t="s">
        <v>349</v>
      </c>
      <c r="B749" s="2" t="s">
        <v>387</v>
      </c>
      <c r="C749" s="1">
        <v>5000</v>
      </c>
      <c r="D749" s="1">
        <v>0</v>
      </c>
      <c r="E749"/>
    </row>
    <row r="750" spans="1:5" ht="0" hidden="1" customHeight="1" x14ac:dyDescent="0.25">
      <c r="A750" s="3" t="s">
        <v>353</v>
      </c>
      <c r="B750" s="2" t="s">
        <v>388</v>
      </c>
      <c r="C750" s="1">
        <v>5000</v>
      </c>
      <c r="D750" s="1">
        <v>0</v>
      </c>
      <c r="E750"/>
    </row>
    <row r="751" spans="1:5" ht="0" hidden="1" customHeight="1" x14ac:dyDescent="0.25">
      <c r="A751" s="3" t="s">
        <v>389</v>
      </c>
      <c r="B751" s="2" t="s">
        <v>390</v>
      </c>
      <c r="C751" s="1">
        <v>2320700</v>
      </c>
      <c r="D751" s="1">
        <v>638513.85</v>
      </c>
      <c r="E751"/>
    </row>
    <row r="752" spans="1:5" ht="0" hidden="1" customHeight="1" x14ac:dyDescent="0.25">
      <c r="A752" s="3" t="s">
        <v>299</v>
      </c>
      <c r="B752" s="2" t="s">
        <v>391</v>
      </c>
      <c r="C752" s="1">
        <v>2320700</v>
      </c>
      <c r="D752" s="1">
        <v>638513.85</v>
      </c>
      <c r="E752"/>
    </row>
    <row r="753" spans="1:5" ht="0" hidden="1" customHeight="1" x14ac:dyDescent="0.25">
      <c r="A753" s="3" t="s">
        <v>392</v>
      </c>
      <c r="B753" s="2" t="s">
        <v>393</v>
      </c>
      <c r="C753" s="1">
        <v>1962700</v>
      </c>
      <c r="D753" s="1">
        <v>631696.65</v>
      </c>
      <c r="E753"/>
    </row>
    <row r="754" spans="1:5" ht="0" hidden="1" customHeight="1" x14ac:dyDescent="0.25">
      <c r="A754" s="3" t="s">
        <v>285</v>
      </c>
      <c r="B754" s="2" t="s">
        <v>394</v>
      </c>
      <c r="C754" s="1">
        <v>1962700</v>
      </c>
      <c r="D754" s="1">
        <v>631696.65</v>
      </c>
      <c r="E754"/>
    </row>
    <row r="755" spans="1:5" ht="0" hidden="1" customHeight="1" x14ac:dyDescent="0.25">
      <c r="A755" s="3" t="s">
        <v>287</v>
      </c>
      <c r="B755" s="2" t="s">
        <v>395</v>
      </c>
      <c r="C755" s="1">
        <v>1962700</v>
      </c>
      <c r="D755" s="1">
        <v>631696.65</v>
      </c>
      <c r="E755"/>
    </row>
    <row r="756" spans="1:5" ht="0" hidden="1" customHeight="1" x14ac:dyDescent="0.25">
      <c r="A756" s="3" t="s">
        <v>289</v>
      </c>
      <c r="B756" s="2" t="s">
        <v>396</v>
      </c>
      <c r="C756" s="1">
        <v>1580224</v>
      </c>
      <c r="D756" s="1">
        <v>485174.35</v>
      </c>
      <c r="E756"/>
    </row>
    <row r="757" spans="1:5" ht="0" hidden="1" customHeight="1" x14ac:dyDescent="0.25">
      <c r="A757" s="3" t="s">
        <v>293</v>
      </c>
      <c r="B757" s="2" t="s">
        <v>397</v>
      </c>
      <c r="C757" s="1">
        <v>382476</v>
      </c>
      <c r="D757" s="1">
        <v>146522.29999999999</v>
      </c>
      <c r="E757"/>
    </row>
    <row r="758" spans="1:5" ht="0" hidden="1" customHeight="1" x14ac:dyDescent="0.25">
      <c r="A758" s="3" t="s">
        <v>398</v>
      </c>
      <c r="B758" s="2" t="s">
        <v>399</v>
      </c>
      <c r="C758" s="1">
        <v>358000</v>
      </c>
      <c r="D758" s="1">
        <v>6817.2</v>
      </c>
      <c r="E758"/>
    </row>
    <row r="759" spans="1:5" ht="0" hidden="1" customHeight="1" x14ac:dyDescent="0.25">
      <c r="A759" s="3" t="s">
        <v>321</v>
      </c>
      <c r="B759" s="2" t="s">
        <v>400</v>
      </c>
      <c r="C759" s="1">
        <v>358000</v>
      </c>
      <c r="D759" s="1">
        <v>6817.2</v>
      </c>
      <c r="E759"/>
    </row>
    <row r="760" spans="1:5" ht="0" hidden="1" customHeight="1" x14ac:dyDescent="0.25">
      <c r="A760" s="3" t="s">
        <v>323</v>
      </c>
      <c r="B760" s="2" t="s">
        <v>401</v>
      </c>
      <c r="C760" s="1">
        <v>358000</v>
      </c>
      <c r="D760" s="1">
        <v>6817.2</v>
      </c>
      <c r="E760"/>
    </row>
    <row r="761" spans="1:5" ht="0" hidden="1" customHeight="1" x14ac:dyDescent="0.25">
      <c r="A761" s="3" t="s">
        <v>325</v>
      </c>
      <c r="B761" s="2" t="s">
        <v>402</v>
      </c>
      <c r="C761" s="1">
        <v>162000</v>
      </c>
      <c r="D761" s="1">
        <v>6817.2</v>
      </c>
      <c r="E761"/>
    </row>
    <row r="762" spans="1:5" ht="0" hidden="1" customHeight="1" x14ac:dyDescent="0.25">
      <c r="A762" s="3" t="s">
        <v>327</v>
      </c>
      <c r="B762" s="2" t="s">
        <v>403</v>
      </c>
      <c r="C762" s="1">
        <v>196000</v>
      </c>
      <c r="D762" s="1">
        <v>0</v>
      </c>
      <c r="E762"/>
    </row>
    <row r="763" spans="1:5" ht="0" hidden="1" customHeight="1" x14ac:dyDescent="0.25">
      <c r="A763" s="3" t="s">
        <v>404</v>
      </c>
      <c r="B763" s="2" t="s">
        <v>405</v>
      </c>
      <c r="C763" s="1">
        <v>394000</v>
      </c>
      <c r="D763" s="1">
        <v>0</v>
      </c>
      <c r="E763"/>
    </row>
    <row r="764" spans="1:5" ht="0" hidden="1" customHeight="1" x14ac:dyDescent="0.25">
      <c r="A764" s="3" t="s">
        <v>406</v>
      </c>
      <c r="B764" s="2" t="s">
        <v>407</v>
      </c>
      <c r="C764" s="1">
        <v>394000</v>
      </c>
      <c r="D764" s="1">
        <v>0</v>
      </c>
      <c r="E764"/>
    </row>
    <row r="765" spans="1:5" ht="0" hidden="1" customHeight="1" x14ac:dyDescent="0.25">
      <c r="A765" s="3" t="s">
        <v>408</v>
      </c>
      <c r="B765" s="2" t="s">
        <v>409</v>
      </c>
      <c r="C765" s="1">
        <v>394000</v>
      </c>
      <c r="D765" s="1">
        <v>0</v>
      </c>
      <c r="E765"/>
    </row>
    <row r="766" spans="1:5" ht="0" hidden="1" customHeight="1" x14ac:dyDescent="0.25">
      <c r="A766" s="3" t="s">
        <v>410</v>
      </c>
      <c r="B766" s="2" t="s">
        <v>411</v>
      </c>
      <c r="C766" s="1">
        <v>394000</v>
      </c>
      <c r="D766" s="1">
        <v>0</v>
      </c>
      <c r="E766"/>
    </row>
    <row r="767" spans="1:5" ht="0" hidden="1" customHeight="1" x14ac:dyDescent="0.25">
      <c r="A767" s="3" t="s">
        <v>347</v>
      </c>
      <c r="B767" s="2" t="s">
        <v>412</v>
      </c>
      <c r="C767" s="1">
        <v>394000</v>
      </c>
      <c r="D767" s="1">
        <v>0</v>
      </c>
      <c r="E767"/>
    </row>
    <row r="768" spans="1:5" ht="0" hidden="1" customHeight="1" x14ac:dyDescent="0.25">
      <c r="A768" s="3" t="s">
        <v>413</v>
      </c>
      <c r="B768" s="2" t="s">
        <v>414</v>
      </c>
      <c r="C768" s="1">
        <v>394000</v>
      </c>
      <c r="D768" s="1">
        <v>0</v>
      </c>
      <c r="E768"/>
    </row>
    <row r="769" spans="1:5" ht="0" hidden="1" customHeight="1" x14ac:dyDescent="0.25">
      <c r="A769" s="3" t="s">
        <v>415</v>
      </c>
      <c r="B769" s="2" t="s">
        <v>416</v>
      </c>
      <c r="C769" s="1">
        <v>15632000</v>
      </c>
      <c r="D769" s="1">
        <v>4130729.5</v>
      </c>
      <c r="E769"/>
    </row>
    <row r="770" spans="1:5" ht="0" hidden="1" customHeight="1" x14ac:dyDescent="0.25">
      <c r="A770" s="3" t="s">
        <v>417</v>
      </c>
      <c r="B770" s="2" t="s">
        <v>418</v>
      </c>
      <c r="C770" s="1">
        <v>14694000</v>
      </c>
      <c r="D770" s="1">
        <v>3856374.18</v>
      </c>
      <c r="E770"/>
    </row>
    <row r="771" spans="1:5" ht="0" hidden="1" customHeight="1" x14ac:dyDescent="0.25">
      <c r="A771" s="3" t="s">
        <v>419</v>
      </c>
      <c r="B771" s="2" t="s">
        <v>420</v>
      </c>
      <c r="C771" s="1">
        <v>14694000</v>
      </c>
      <c r="D771" s="1">
        <v>3856374.18</v>
      </c>
      <c r="E771"/>
    </row>
    <row r="772" spans="1:5" ht="0" hidden="1" customHeight="1" x14ac:dyDescent="0.25">
      <c r="A772" s="3" t="s">
        <v>299</v>
      </c>
      <c r="B772" s="2" t="s">
        <v>421</v>
      </c>
      <c r="C772" s="1">
        <v>14694000</v>
      </c>
      <c r="D772" s="1">
        <v>3856374.18</v>
      </c>
      <c r="E772"/>
    </row>
    <row r="773" spans="1:5" ht="0" hidden="1" customHeight="1" x14ac:dyDescent="0.25">
      <c r="A773" s="3" t="s">
        <v>285</v>
      </c>
      <c r="B773" s="2" t="s">
        <v>422</v>
      </c>
      <c r="C773" s="1">
        <v>13573000</v>
      </c>
      <c r="D773" s="1">
        <v>3736791.98</v>
      </c>
      <c r="E773"/>
    </row>
    <row r="774" spans="1:5" ht="0" hidden="1" customHeight="1" x14ac:dyDescent="0.25">
      <c r="A774" s="3" t="s">
        <v>310</v>
      </c>
      <c r="B774" s="2" t="s">
        <v>423</v>
      </c>
      <c r="C774" s="1">
        <v>13573000</v>
      </c>
      <c r="D774" s="1">
        <v>3736791.98</v>
      </c>
      <c r="E774"/>
    </row>
    <row r="775" spans="1:5" ht="0" hidden="1" customHeight="1" x14ac:dyDescent="0.25">
      <c r="A775" s="3" t="s">
        <v>312</v>
      </c>
      <c r="B775" s="2" t="s">
        <v>424</v>
      </c>
      <c r="C775" s="1">
        <v>10424730</v>
      </c>
      <c r="D775" s="1">
        <v>2947121.33</v>
      </c>
      <c r="E775"/>
    </row>
    <row r="776" spans="1:5" ht="0" hidden="1" customHeight="1" x14ac:dyDescent="0.25">
      <c r="A776" s="3" t="s">
        <v>314</v>
      </c>
      <c r="B776" s="2" t="s">
        <v>425</v>
      </c>
      <c r="C776" s="1">
        <v>3148270</v>
      </c>
      <c r="D776" s="1">
        <v>789670.65</v>
      </c>
      <c r="E776"/>
    </row>
    <row r="777" spans="1:5" ht="0" hidden="1" customHeight="1" x14ac:dyDescent="0.25">
      <c r="A777" s="3" t="s">
        <v>321</v>
      </c>
      <c r="B777" s="2" t="s">
        <v>426</v>
      </c>
      <c r="C777" s="1">
        <v>1121000</v>
      </c>
      <c r="D777" s="1">
        <v>119582.2</v>
      </c>
      <c r="E777"/>
    </row>
    <row r="778" spans="1:5" ht="0" hidden="1" customHeight="1" x14ac:dyDescent="0.25">
      <c r="A778" s="3" t="s">
        <v>323</v>
      </c>
      <c r="B778" s="2" t="s">
        <v>427</v>
      </c>
      <c r="C778" s="1">
        <v>1121000</v>
      </c>
      <c r="D778" s="1">
        <v>119582.2</v>
      </c>
      <c r="E778"/>
    </row>
    <row r="779" spans="1:5" ht="0" hidden="1" customHeight="1" x14ac:dyDescent="0.25">
      <c r="A779" s="3" t="s">
        <v>325</v>
      </c>
      <c r="B779" s="2" t="s">
        <v>428</v>
      </c>
      <c r="C779" s="1">
        <v>779000</v>
      </c>
      <c r="D779" s="1">
        <v>119582.2</v>
      </c>
      <c r="E779"/>
    </row>
    <row r="780" spans="1:5" ht="0" hidden="1" customHeight="1" x14ac:dyDescent="0.25">
      <c r="A780" s="3" t="s">
        <v>327</v>
      </c>
      <c r="B780" s="2" t="s">
        <v>429</v>
      </c>
      <c r="C780" s="1">
        <v>342000</v>
      </c>
      <c r="D780" s="1">
        <v>0</v>
      </c>
      <c r="E780"/>
    </row>
    <row r="781" spans="1:5" ht="0" hidden="1" customHeight="1" x14ac:dyDescent="0.25">
      <c r="A781" s="3" t="s">
        <v>430</v>
      </c>
      <c r="B781" s="2" t="s">
        <v>431</v>
      </c>
      <c r="C781" s="1">
        <v>15000</v>
      </c>
      <c r="D781" s="1">
        <v>0</v>
      </c>
      <c r="E781"/>
    </row>
    <row r="782" spans="1:5" ht="0" hidden="1" customHeight="1" x14ac:dyDescent="0.25">
      <c r="A782" s="3" t="s">
        <v>432</v>
      </c>
      <c r="B782" s="2" t="s">
        <v>433</v>
      </c>
      <c r="C782" s="1">
        <v>15000</v>
      </c>
      <c r="D782" s="1">
        <v>0</v>
      </c>
      <c r="E782"/>
    </row>
    <row r="783" spans="1:5" ht="0" hidden="1" customHeight="1" x14ac:dyDescent="0.25">
      <c r="A783" s="3" t="s">
        <v>434</v>
      </c>
      <c r="B783" s="2" t="s">
        <v>435</v>
      </c>
      <c r="C783" s="1">
        <v>15000</v>
      </c>
      <c r="D783" s="1">
        <v>0</v>
      </c>
      <c r="E783"/>
    </row>
    <row r="784" spans="1:5" ht="0" hidden="1" customHeight="1" x14ac:dyDescent="0.25">
      <c r="A784" s="3" t="s">
        <v>321</v>
      </c>
      <c r="B784" s="2" t="s">
        <v>436</v>
      </c>
      <c r="C784" s="1">
        <v>15000</v>
      </c>
      <c r="D784" s="1">
        <v>0</v>
      </c>
      <c r="E784"/>
    </row>
    <row r="785" spans="1:5" ht="0" hidden="1" customHeight="1" x14ac:dyDescent="0.25">
      <c r="A785" s="3" t="s">
        <v>323</v>
      </c>
      <c r="B785" s="2" t="s">
        <v>437</v>
      </c>
      <c r="C785" s="1">
        <v>15000</v>
      </c>
      <c r="D785" s="1">
        <v>0</v>
      </c>
      <c r="E785"/>
    </row>
    <row r="786" spans="1:5" ht="0" hidden="1" customHeight="1" x14ac:dyDescent="0.25">
      <c r="A786" s="3" t="s">
        <v>327</v>
      </c>
      <c r="B786" s="2" t="s">
        <v>438</v>
      </c>
      <c r="C786" s="1">
        <v>15000</v>
      </c>
      <c r="D786" s="1">
        <v>0</v>
      </c>
      <c r="E786"/>
    </row>
    <row r="787" spans="1:5" ht="0" hidden="1" customHeight="1" x14ac:dyDescent="0.25">
      <c r="A787" s="3" t="s">
        <v>439</v>
      </c>
      <c r="B787" s="2" t="s">
        <v>440</v>
      </c>
      <c r="C787" s="1">
        <v>100000</v>
      </c>
      <c r="D787" s="1">
        <v>100000</v>
      </c>
      <c r="E787"/>
    </row>
    <row r="788" spans="1:5" ht="0" hidden="1" customHeight="1" x14ac:dyDescent="0.25">
      <c r="A788" s="3" t="s">
        <v>281</v>
      </c>
      <c r="B788" s="2" t="s">
        <v>441</v>
      </c>
      <c r="C788" s="1">
        <v>100000</v>
      </c>
      <c r="D788" s="1">
        <v>100000</v>
      </c>
      <c r="E788"/>
    </row>
    <row r="789" spans="1:5" ht="0" hidden="1" customHeight="1" x14ac:dyDescent="0.25">
      <c r="A789" s="3" t="s">
        <v>442</v>
      </c>
      <c r="B789" s="2" t="s">
        <v>443</v>
      </c>
      <c r="C789" s="1">
        <v>100000</v>
      </c>
      <c r="D789" s="1">
        <v>100000</v>
      </c>
      <c r="E789"/>
    </row>
    <row r="790" spans="1:5" ht="0" hidden="1" customHeight="1" x14ac:dyDescent="0.25">
      <c r="A790" s="3" t="s">
        <v>347</v>
      </c>
      <c r="B790" s="2" t="s">
        <v>444</v>
      </c>
      <c r="C790" s="1">
        <v>100000</v>
      </c>
      <c r="D790" s="1">
        <v>100000</v>
      </c>
      <c r="E790"/>
    </row>
    <row r="791" spans="1:5" ht="0" hidden="1" customHeight="1" x14ac:dyDescent="0.25">
      <c r="A791" s="3" t="s">
        <v>349</v>
      </c>
      <c r="B791" s="2" t="s">
        <v>445</v>
      </c>
      <c r="C791" s="1">
        <v>100000</v>
      </c>
      <c r="D791" s="1">
        <v>100000</v>
      </c>
      <c r="E791"/>
    </row>
    <row r="792" spans="1:5" ht="0" hidden="1" customHeight="1" x14ac:dyDescent="0.25">
      <c r="A792" s="3" t="s">
        <v>355</v>
      </c>
      <c r="B792" s="2" t="s">
        <v>446</v>
      </c>
      <c r="C792" s="1">
        <v>100000</v>
      </c>
      <c r="D792" s="1">
        <v>100000</v>
      </c>
      <c r="E792"/>
    </row>
    <row r="793" spans="1:5" ht="0" hidden="1" customHeight="1" x14ac:dyDescent="0.25">
      <c r="A793" s="3" t="s">
        <v>406</v>
      </c>
      <c r="B793" s="2" t="s">
        <v>447</v>
      </c>
      <c r="C793" s="1">
        <v>823000</v>
      </c>
      <c r="D793" s="1">
        <v>174355.32</v>
      </c>
      <c r="E793"/>
    </row>
    <row r="794" spans="1:5" ht="0" hidden="1" customHeight="1" x14ac:dyDescent="0.25">
      <c r="A794" s="3" t="s">
        <v>448</v>
      </c>
      <c r="B794" s="2" t="s">
        <v>449</v>
      </c>
      <c r="C794" s="1">
        <v>4000</v>
      </c>
      <c r="D794" s="1">
        <v>0</v>
      </c>
      <c r="E794"/>
    </row>
    <row r="795" spans="1:5" ht="0" hidden="1" customHeight="1" x14ac:dyDescent="0.25">
      <c r="A795" s="3" t="s">
        <v>321</v>
      </c>
      <c r="B795" s="2" t="s">
        <v>450</v>
      </c>
      <c r="C795" s="1">
        <v>1000</v>
      </c>
      <c r="D795" s="1">
        <v>0</v>
      </c>
      <c r="E795"/>
    </row>
    <row r="796" spans="1:5" ht="0" hidden="1" customHeight="1" x14ac:dyDescent="0.25">
      <c r="A796" s="3" t="s">
        <v>323</v>
      </c>
      <c r="B796" s="2" t="s">
        <v>451</v>
      </c>
      <c r="C796" s="1">
        <v>1000</v>
      </c>
      <c r="D796" s="1">
        <v>0</v>
      </c>
      <c r="E796"/>
    </row>
    <row r="797" spans="1:5" ht="0" hidden="1" customHeight="1" x14ac:dyDescent="0.25">
      <c r="A797" s="3" t="s">
        <v>327</v>
      </c>
      <c r="B797" s="2" t="s">
        <v>452</v>
      </c>
      <c r="C797" s="1">
        <v>1000</v>
      </c>
      <c r="D797" s="1">
        <v>0</v>
      </c>
      <c r="E797"/>
    </row>
    <row r="798" spans="1:5" ht="0" hidden="1" customHeight="1" x14ac:dyDescent="0.25">
      <c r="A798" s="3" t="s">
        <v>453</v>
      </c>
      <c r="B798" s="2" t="s">
        <v>454</v>
      </c>
      <c r="C798" s="1">
        <v>3000</v>
      </c>
      <c r="D798" s="1">
        <v>0</v>
      </c>
      <c r="E798"/>
    </row>
    <row r="799" spans="1:5" ht="0" hidden="1" customHeight="1" x14ac:dyDescent="0.25">
      <c r="A799" s="3" t="s">
        <v>455</v>
      </c>
      <c r="B799" s="2" t="s">
        <v>456</v>
      </c>
      <c r="C799" s="1">
        <v>3000</v>
      </c>
      <c r="D799" s="1">
        <v>0</v>
      </c>
      <c r="E799"/>
    </row>
    <row r="800" spans="1:5" ht="0" hidden="1" customHeight="1" x14ac:dyDescent="0.25">
      <c r="A800" s="3" t="s">
        <v>457</v>
      </c>
      <c r="B800" s="2" t="s">
        <v>458</v>
      </c>
      <c r="C800" s="1">
        <v>819000</v>
      </c>
      <c r="D800" s="1">
        <v>174355.32</v>
      </c>
      <c r="E800"/>
    </row>
    <row r="801" spans="1:5" ht="0" hidden="1" customHeight="1" x14ac:dyDescent="0.25">
      <c r="A801" s="3" t="s">
        <v>285</v>
      </c>
      <c r="B801" s="2" t="s">
        <v>459</v>
      </c>
      <c r="C801" s="1">
        <v>819000</v>
      </c>
      <c r="D801" s="1">
        <v>174355.32</v>
      </c>
      <c r="E801"/>
    </row>
    <row r="802" spans="1:5" ht="0" hidden="1" customHeight="1" x14ac:dyDescent="0.25">
      <c r="A802" s="3" t="s">
        <v>287</v>
      </c>
      <c r="B802" s="2" t="s">
        <v>460</v>
      </c>
      <c r="C802" s="1">
        <v>819000</v>
      </c>
      <c r="D802" s="1">
        <v>174355.32</v>
      </c>
      <c r="E802"/>
    </row>
    <row r="803" spans="1:5" ht="0" hidden="1" customHeight="1" x14ac:dyDescent="0.25">
      <c r="A803" s="3" t="s">
        <v>289</v>
      </c>
      <c r="B803" s="2" t="s">
        <v>461</v>
      </c>
      <c r="C803" s="1">
        <v>777473</v>
      </c>
      <c r="D803" s="1">
        <v>133913.51999999999</v>
      </c>
      <c r="E803"/>
    </row>
    <row r="804" spans="1:5" ht="0" hidden="1" customHeight="1" x14ac:dyDescent="0.25">
      <c r="A804" s="3" t="s">
        <v>293</v>
      </c>
      <c r="B804" s="2" t="s">
        <v>462</v>
      </c>
      <c r="C804" s="1">
        <v>41527</v>
      </c>
      <c r="D804" s="1">
        <v>40441.800000000003</v>
      </c>
      <c r="E804"/>
    </row>
    <row r="805" spans="1:5" ht="0" hidden="1" customHeight="1" x14ac:dyDescent="0.25">
      <c r="A805" s="3" t="s">
        <v>463</v>
      </c>
      <c r="B805" s="2" t="s">
        <v>464</v>
      </c>
      <c r="C805" s="1">
        <v>1592100</v>
      </c>
      <c r="D805" s="1">
        <v>358193.34</v>
      </c>
      <c r="E805"/>
    </row>
    <row r="806" spans="1:5" ht="0" hidden="1" customHeight="1" x14ac:dyDescent="0.25">
      <c r="A806" s="3" t="s">
        <v>465</v>
      </c>
      <c r="B806" s="2" t="s">
        <v>466</v>
      </c>
      <c r="C806" s="1">
        <v>1592100</v>
      </c>
      <c r="D806" s="1">
        <v>358193.34</v>
      </c>
      <c r="E806"/>
    </row>
    <row r="807" spans="1:5" ht="0" hidden="1" customHeight="1" x14ac:dyDescent="0.25">
      <c r="A807" s="3" t="s">
        <v>467</v>
      </c>
      <c r="B807" s="2" t="s">
        <v>468</v>
      </c>
      <c r="C807" s="1">
        <v>1592100</v>
      </c>
      <c r="D807" s="1">
        <v>358193.34</v>
      </c>
      <c r="E807"/>
    </row>
    <row r="808" spans="1:5" ht="0" hidden="1" customHeight="1" x14ac:dyDescent="0.25">
      <c r="A808" s="3" t="s">
        <v>469</v>
      </c>
      <c r="B808" s="2" t="s">
        <v>470</v>
      </c>
      <c r="C808" s="1">
        <v>1592100</v>
      </c>
      <c r="D808" s="1">
        <v>358193.34</v>
      </c>
      <c r="E808"/>
    </row>
    <row r="809" spans="1:5" ht="0" hidden="1" customHeight="1" x14ac:dyDescent="0.25">
      <c r="A809" s="3" t="s">
        <v>471</v>
      </c>
      <c r="B809" s="2" t="s">
        <v>472</v>
      </c>
      <c r="C809" s="1">
        <v>1592100</v>
      </c>
      <c r="D809" s="1">
        <v>358193.34</v>
      </c>
      <c r="E809"/>
    </row>
    <row r="810" spans="1:5" ht="0" hidden="1" customHeight="1" x14ac:dyDescent="0.25">
      <c r="A810" s="3" t="s">
        <v>285</v>
      </c>
      <c r="B810" s="2" t="s">
        <v>473</v>
      </c>
      <c r="C810" s="1">
        <v>686100</v>
      </c>
      <c r="D810" s="1">
        <v>160005.42000000001</v>
      </c>
      <c r="E810"/>
    </row>
    <row r="811" spans="1:5" ht="0" hidden="1" customHeight="1" x14ac:dyDescent="0.25">
      <c r="A811" s="3" t="s">
        <v>310</v>
      </c>
      <c r="B811" s="2" t="s">
        <v>474</v>
      </c>
      <c r="C811" s="1">
        <v>686100</v>
      </c>
      <c r="D811" s="1">
        <v>160005.42000000001</v>
      </c>
      <c r="E811"/>
    </row>
    <row r="812" spans="1:5" ht="0" hidden="1" customHeight="1" x14ac:dyDescent="0.25">
      <c r="A812" s="3" t="s">
        <v>312</v>
      </c>
      <c r="B812" s="2" t="s">
        <v>475</v>
      </c>
      <c r="C812" s="1">
        <v>527739</v>
      </c>
      <c r="D812" s="1">
        <v>122892.02</v>
      </c>
      <c r="E812"/>
    </row>
    <row r="813" spans="1:5" ht="0" hidden="1" customHeight="1" x14ac:dyDescent="0.25">
      <c r="A813" s="3" t="s">
        <v>314</v>
      </c>
      <c r="B813" s="2" t="s">
        <v>476</v>
      </c>
      <c r="C813" s="1">
        <v>158361</v>
      </c>
      <c r="D813" s="1">
        <v>37113.4</v>
      </c>
      <c r="E813"/>
    </row>
    <row r="814" spans="1:5" ht="0" hidden="1" customHeight="1" x14ac:dyDescent="0.25">
      <c r="A814" s="3" t="s">
        <v>321</v>
      </c>
      <c r="B814" s="2" t="s">
        <v>477</v>
      </c>
      <c r="C814" s="1">
        <v>37600</v>
      </c>
      <c r="D814" s="1">
        <v>15000</v>
      </c>
      <c r="E814"/>
    </row>
    <row r="815" spans="1:5" ht="0" hidden="1" customHeight="1" x14ac:dyDescent="0.25">
      <c r="A815" s="3" t="s">
        <v>323</v>
      </c>
      <c r="B815" s="2" t="s">
        <v>478</v>
      </c>
      <c r="C815" s="1">
        <v>37600</v>
      </c>
      <c r="D815" s="1">
        <v>15000</v>
      </c>
      <c r="E815"/>
    </row>
    <row r="816" spans="1:5" ht="0" hidden="1" customHeight="1" x14ac:dyDescent="0.25">
      <c r="A816" s="3" t="s">
        <v>327</v>
      </c>
      <c r="B816" s="2" t="s">
        <v>479</v>
      </c>
      <c r="C816" s="1">
        <v>37600</v>
      </c>
      <c r="D816" s="1">
        <v>15000</v>
      </c>
      <c r="E816"/>
    </row>
    <row r="817" spans="1:5" ht="0" hidden="1" customHeight="1" x14ac:dyDescent="0.25">
      <c r="A817" s="3" t="s">
        <v>453</v>
      </c>
      <c r="B817" s="2" t="s">
        <v>480</v>
      </c>
      <c r="C817" s="1">
        <v>868400</v>
      </c>
      <c r="D817" s="1">
        <v>183187.92</v>
      </c>
      <c r="E817"/>
    </row>
    <row r="818" spans="1:5" ht="0" hidden="1" customHeight="1" x14ac:dyDescent="0.25">
      <c r="A818" s="3" t="s">
        <v>455</v>
      </c>
      <c r="B818" s="2" t="s">
        <v>481</v>
      </c>
      <c r="C818" s="1">
        <v>868400</v>
      </c>
      <c r="D818" s="1">
        <v>183187.92</v>
      </c>
      <c r="E818"/>
    </row>
    <row r="819" spans="1:5" ht="0" hidden="1" customHeight="1" x14ac:dyDescent="0.25">
      <c r="A819" s="3" t="s">
        <v>482</v>
      </c>
      <c r="B819" s="2" t="s">
        <v>483</v>
      </c>
      <c r="C819" s="1">
        <v>5503053</v>
      </c>
      <c r="D819" s="1">
        <v>1258533</v>
      </c>
      <c r="E819"/>
    </row>
    <row r="820" spans="1:5" ht="0" hidden="1" customHeight="1" x14ac:dyDescent="0.25">
      <c r="A820" s="3" t="s">
        <v>484</v>
      </c>
      <c r="B820" s="2" t="s">
        <v>485</v>
      </c>
      <c r="C820" s="1">
        <v>3988754</v>
      </c>
      <c r="D820" s="1">
        <v>997031</v>
      </c>
      <c r="E820"/>
    </row>
    <row r="821" spans="1:5" ht="0" hidden="1" customHeight="1" x14ac:dyDescent="0.25">
      <c r="A821" s="3" t="s">
        <v>486</v>
      </c>
      <c r="B821" s="2" t="s">
        <v>487</v>
      </c>
      <c r="C821" s="1">
        <v>3988754</v>
      </c>
      <c r="D821" s="1">
        <v>997031</v>
      </c>
      <c r="E821"/>
    </row>
    <row r="822" spans="1:5" ht="0" hidden="1" customHeight="1" x14ac:dyDescent="0.25">
      <c r="A822" s="3" t="s">
        <v>488</v>
      </c>
      <c r="B822" s="2" t="s">
        <v>489</v>
      </c>
      <c r="C822" s="1">
        <v>3988754</v>
      </c>
      <c r="D822" s="1">
        <v>997031</v>
      </c>
      <c r="E822"/>
    </row>
    <row r="823" spans="1:5" ht="0" hidden="1" customHeight="1" x14ac:dyDescent="0.25">
      <c r="A823" s="3" t="s">
        <v>285</v>
      </c>
      <c r="B823" s="2" t="s">
        <v>490</v>
      </c>
      <c r="C823" s="1">
        <v>3424893</v>
      </c>
      <c r="D823" s="1">
        <v>856919</v>
      </c>
      <c r="E823"/>
    </row>
    <row r="824" spans="1:5" ht="0" hidden="1" customHeight="1" x14ac:dyDescent="0.25">
      <c r="A824" s="3" t="s">
        <v>310</v>
      </c>
      <c r="B824" s="2" t="s">
        <v>491</v>
      </c>
      <c r="C824" s="1">
        <v>3424893</v>
      </c>
      <c r="D824" s="1">
        <v>856919</v>
      </c>
      <c r="E824"/>
    </row>
    <row r="825" spans="1:5" ht="0" hidden="1" customHeight="1" x14ac:dyDescent="0.25">
      <c r="A825" s="3" t="s">
        <v>312</v>
      </c>
      <c r="B825" s="2" t="s">
        <v>492</v>
      </c>
      <c r="C825" s="1">
        <v>2636841</v>
      </c>
      <c r="D825" s="1">
        <v>658155.9</v>
      </c>
      <c r="E825"/>
    </row>
    <row r="826" spans="1:5" ht="0" hidden="1" customHeight="1" x14ac:dyDescent="0.25">
      <c r="A826" s="3" t="s">
        <v>314</v>
      </c>
      <c r="B826" s="2" t="s">
        <v>493</v>
      </c>
      <c r="C826" s="1">
        <v>788052</v>
      </c>
      <c r="D826" s="1">
        <v>198763.1</v>
      </c>
      <c r="E826"/>
    </row>
    <row r="827" spans="1:5" ht="0" hidden="1" customHeight="1" x14ac:dyDescent="0.25">
      <c r="A827" s="3" t="s">
        <v>321</v>
      </c>
      <c r="B827" s="2" t="s">
        <v>494</v>
      </c>
      <c r="C827" s="1">
        <v>563861</v>
      </c>
      <c r="D827" s="1">
        <v>140112</v>
      </c>
      <c r="E827"/>
    </row>
    <row r="828" spans="1:5" ht="0" hidden="1" customHeight="1" x14ac:dyDescent="0.25">
      <c r="A828" s="3" t="s">
        <v>323</v>
      </c>
      <c r="B828" s="2" t="s">
        <v>495</v>
      </c>
      <c r="C828" s="1">
        <v>563861</v>
      </c>
      <c r="D828" s="1">
        <v>140112</v>
      </c>
      <c r="E828"/>
    </row>
    <row r="829" spans="1:5" ht="0" hidden="1" customHeight="1" x14ac:dyDescent="0.25">
      <c r="A829" s="3" t="s">
        <v>325</v>
      </c>
      <c r="B829" s="2" t="s">
        <v>496</v>
      </c>
      <c r="C829" s="1">
        <v>253861</v>
      </c>
      <c r="D829" s="1">
        <v>57589</v>
      </c>
      <c r="E829"/>
    </row>
    <row r="830" spans="1:5" ht="0" hidden="1" customHeight="1" x14ac:dyDescent="0.25">
      <c r="A830" s="3" t="s">
        <v>327</v>
      </c>
      <c r="B830" s="2" t="s">
        <v>497</v>
      </c>
      <c r="C830" s="1">
        <v>310000</v>
      </c>
      <c r="D830" s="1">
        <v>82523</v>
      </c>
      <c r="E830"/>
    </row>
    <row r="831" spans="1:5" ht="0" hidden="1" customHeight="1" x14ac:dyDescent="0.25">
      <c r="A831" s="3" t="s">
        <v>498</v>
      </c>
      <c r="B831" s="2" t="s">
        <v>499</v>
      </c>
      <c r="C831" s="1">
        <v>1000000</v>
      </c>
      <c r="D831" s="1">
        <v>202190</v>
      </c>
      <c r="E831"/>
    </row>
    <row r="832" spans="1:5" ht="0" hidden="1" customHeight="1" x14ac:dyDescent="0.25">
      <c r="A832" s="3" t="s">
        <v>500</v>
      </c>
      <c r="B832" s="2" t="s">
        <v>501</v>
      </c>
      <c r="C832" s="1">
        <v>1000000</v>
      </c>
      <c r="D832" s="1">
        <v>202190</v>
      </c>
      <c r="E832"/>
    </row>
    <row r="833" spans="1:5" ht="0" hidden="1" customHeight="1" x14ac:dyDescent="0.25">
      <c r="A833" s="3" t="s">
        <v>502</v>
      </c>
      <c r="B833" s="2" t="s">
        <v>503</v>
      </c>
      <c r="C833" s="1">
        <v>400000</v>
      </c>
      <c r="D833" s="1">
        <v>202190</v>
      </c>
      <c r="E833"/>
    </row>
    <row r="834" spans="1:5" ht="0" hidden="1" customHeight="1" x14ac:dyDescent="0.25">
      <c r="A834" s="3" t="s">
        <v>321</v>
      </c>
      <c r="B834" s="2" t="s">
        <v>504</v>
      </c>
      <c r="C834" s="1">
        <v>400000</v>
      </c>
      <c r="D834" s="1">
        <v>202190</v>
      </c>
      <c r="E834"/>
    </row>
    <row r="835" spans="1:5" ht="0" hidden="1" customHeight="1" x14ac:dyDescent="0.25">
      <c r="A835" s="3" t="s">
        <v>323</v>
      </c>
      <c r="B835" s="2" t="s">
        <v>505</v>
      </c>
      <c r="C835" s="1">
        <v>400000</v>
      </c>
      <c r="D835" s="1">
        <v>202190</v>
      </c>
      <c r="E835"/>
    </row>
    <row r="836" spans="1:5" ht="0" hidden="1" customHeight="1" x14ac:dyDescent="0.25">
      <c r="A836" s="3" t="s">
        <v>327</v>
      </c>
      <c r="B836" s="2" t="s">
        <v>506</v>
      </c>
      <c r="C836" s="1">
        <v>400000</v>
      </c>
      <c r="D836" s="1">
        <v>202190</v>
      </c>
      <c r="E836"/>
    </row>
    <row r="837" spans="1:5" ht="0" hidden="1" customHeight="1" x14ac:dyDescent="0.25">
      <c r="A837" s="3" t="s">
        <v>507</v>
      </c>
      <c r="B837" s="2" t="s">
        <v>508</v>
      </c>
      <c r="C837" s="1">
        <v>600000</v>
      </c>
      <c r="D837" s="1">
        <v>0</v>
      </c>
      <c r="E837"/>
    </row>
    <row r="838" spans="1:5" ht="0" hidden="1" customHeight="1" x14ac:dyDescent="0.25">
      <c r="A838" s="3" t="s">
        <v>321</v>
      </c>
      <c r="B838" s="2" t="s">
        <v>509</v>
      </c>
      <c r="C838" s="1">
        <v>600000</v>
      </c>
      <c r="D838" s="1">
        <v>0</v>
      </c>
      <c r="E838"/>
    </row>
    <row r="839" spans="1:5" ht="0" hidden="1" customHeight="1" x14ac:dyDescent="0.25">
      <c r="A839" s="3" t="s">
        <v>323</v>
      </c>
      <c r="B839" s="2" t="s">
        <v>510</v>
      </c>
      <c r="C839" s="1">
        <v>600000</v>
      </c>
      <c r="D839" s="1">
        <v>0</v>
      </c>
      <c r="E839"/>
    </row>
    <row r="840" spans="1:5" ht="0" hidden="1" customHeight="1" x14ac:dyDescent="0.25">
      <c r="A840" s="3" t="s">
        <v>327</v>
      </c>
      <c r="B840" s="2" t="s">
        <v>511</v>
      </c>
      <c r="C840" s="1">
        <v>600000</v>
      </c>
      <c r="D840" s="1">
        <v>0</v>
      </c>
      <c r="E840"/>
    </row>
    <row r="841" spans="1:5" ht="0" hidden="1" customHeight="1" x14ac:dyDescent="0.25">
      <c r="A841" s="3" t="s">
        <v>512</v>
      </c>
      <c r="B841" s="2" t="s">
        <v>513</v>
      </c>
      <c r="C841" s="1">
        <v>514299</v>
      </c>
      <c r="D841" s="1">
        <v>59312</v>
      </c>
      <c r="E841"/>
    </row>
    <row r="842" spans="1:5" ht="0" hidden="1" customHeight="1" x14ac:dyDescent="0.25">
      <c r="A842" s="3" t="s">
        <v>514</v>
      </c>
      <c r="B842" s="2" t="s">
        <v>515</v>
      </c>
      <c r="C842" s="1">
        <v>514299</v>
      </c>
      <c r="D842" s="1">
        <v>59312</v>
      </c>
      <c r="E842"/>
    </row>
    <row r="843" spans="1:5" ht="0" hidden="1" customHeight="1" x14ac:dyDescent="0.25">
      <c r="A843" s="3" t="s">
        <v>516</v>
      </c>
      <c r="B843" s="2" t="s">
        <v>517</v>
      </c>
      <c r="C843" s="1">
        <v>514299</v>
      </c>
      <c r="D843" s="1">
        <v>59312</v>
      </c>
      <c r="E843"/>
    </row>
    <row r="844" spans="1:5" ht="0" hidden="1" customHeight="1" x14ac:dyDescent="0.25">
      <c r="A844" s="3" t="s">
        <v>516</v>
      </c>
      <c r="B844" s="2" t="s">
        <v>518</v>
      </c>
      <c r="C844" s="1">
        <v>474299</v>
      </c>
      <c r="D844" s="1">
        <v>59312</v>
      </c>
      <c r="E844"/>
    </row>
    <row r="845" spans="1:5" ht="0" hidden="1" customHeight="1" x14ac:dyDescent="0.25">
      <c r="A845" s="3" t="s">
        <v>321</v>
      </c>
      <c r="B845" s="2" t="s">
        <v>519</v>
      </c>
      <c r="C845" s="1">
        <v>474299</v>
      </c>
      <c r="D845" s="1">
        <v>59312</v>
      </c>
      <c r="E845"/>
    </row>
    <row r="846" spans="1:5" ht="0" hidden="1" customHeight="1" x14ac:dyDescent="0.25">
      <c r="A846" s="3" t="s">
        <v>323</v>
      </c>
      <c r="B846" s="2" t="s">
        <v>520</v>
      </c>
      <c r="C846" s="1">
        <v>474299</v>
      </c>
      <c r="D846" s="1">
        <v>59312</v>
      </c>
      <c r="E846"/>
    </row>
    <row r="847" spans="1:5" ht="0" hidden="1" customHeight="1" x14ac:dyDescent="0.25">
      <c r="A847" s="3" t="s">
        <v>325</v>
      </c>
      <c r="B847" s="2" t="s">
        <v>521</v>
      </c>
      <c r="C847" s="1">
        <v>249480</v>
      </c>
      <c r="D847" s="1">
        <v>0</v>
      </c>
      <c r="E847"/>
    </row>
    <row r="848" spans="1:5" ht="0" hidden="1" customHeight="1" x14ac:dyDescent="0.25">
      <c r="A848" s="3" t="s">
        <v>327</v>
      </c>
      <c r="B848" s="2" t="s">
        <v>522</v>
      </c>
      <c r="C848" s="1">
        <v>224819</v>
      </c>
      <c r="D848" s="1">
        <v>59312</v>
      </c>
      <c r="E848"/>
    </row>
    <row r="849" spans="1:5" ht="0" hidden="1" customHeight="1" x14ac:dyDescent="0.25">
      <c r="A849" s="3" t="s">
        <v>523</v>
      </c>
      <c r="B849" s="2" t="s">
        <v>524</v>
      </c>
      <c r="C849" s="1">
        <v>40000</v>
      </c>
      <c r="D849" s="1">
        <v>0</v>
      </c>
      <c r="E849"/>
    </row>
    <row r="850" spans="1:5" ht="0" hidden="1" customHeight="1" x14ac:dyDescent="0.25">
      <c r="A850" s="3" t="s">
        <v>321</v>
      </c>
      <c r="B850" s="2" t="s">
        <v>525</v>
      </c>
      <c r="C850" s="1">
        <v>40000</v>
      </c>
      <c r="D850" s="1">
        <v>0</v>
      </c>
      <c r="E850"/>
    </row>
    <row r="851" spans="1:5" ht="0" hidden="1" customHeight="1" x14ac:dyDescent="0.25">
      <c r="A851" s="3" t="s">
        <v>323</v>
      </c>
      <c r="B851" s="2" t="s">
        <v>526</v>
      </c>
      <c r="C851" s="1">
        <v>40000</v>
      </c>
      <c r="D851" s="1">
        <v>0</v>
      </c>
      <c r="E851"/>
    </row>
    <row r="852" spans="1:5" ht="0" hidden="1" customHeight="1" x14ac:dyDescent="0.25">
      <c r="A852" s="3" t="s">
        <v>327</v>
      </c>
      <c r="B852" s="2" t="s">
        <v>527</v>
      </c>
      <c r="C852" s="1">
        <v>40000</v>
      </c>
      <c r="D852" s="1">
        <v>0</v>
      </c>
      <c r="E852"/>
    </row>
    <row r="853" spans="1:5" ht="0" hidden="1" customHeight="1" x14ac:dyDescent="0.25">
      <c r="A853" s="3" t="s">
        <v>528</v>
      </c>
      <c r="B853" s="2" t="s">
        <v>529</v>
      </c>
      <c r="C853" s="1">
        <v>16127687</v>
      </c>
      <c r="D853" s="1">
        <v>4122240.89</v>
      </c>
      <c r="E853"/>
    </row>
    <row r="854" spans="1:5" ht="0" hidden="1" customHeight="1" x14ac:dyDescent="0.25">
      <c r="A854" s="3" t="s">
        <v>530</v>
      </c>
      <c r="B854" s="2" t="s">
        <v>531</v>
      </c>
      <c r="C854" s="1">
        <v>3767455.14</v>
      </c>
      <c r="D854" s="1">
        <v>736072.64</v>
      </c>
      <c r="E854"/>
    </row>
    <row r="855" spans="1:5" ht="0" hidden="1" customHeight="1" x14ac:dyDescent="0.25">
      <c r="A855" s="3" t="s">
        <v>532</v>
      </c>
      <c r="B855" s="2" t="s">
        <v>533</v>
      </c>
      <c r="C855" s="1">
        <v>573000</v>
      </c>
      <c r="D855" s="1">
        <v>125000</v>
      </c>
      <c r="E855"/>
    </row>
    <row r="856" spans="1:5" ht="0" hidden="1" customHeight="1" x14ac:dyDescent="0.25">
      <c r="A856" s="3" t="s">
        <v>534</v>
      </c>
      <c r="B856" s="2" t="s">
        <v>535</v>
      </c>
      <c r="C856" s="1">
        <v>150000</v>
      </c>
      <c r="D856" s="1">
        <v>125000</v>
      </c>
      <c r="E856"/>
    </row>
    <row r="857" spans="1:5" ht="0" hidden="1" customHeight="1" x14ac:dyDescent="0.25">
      <c r="A857" s="3" t="s">
        <v>536</v>
      </c>
      <c r="B857" s="2" t="s">
        <v>537</v>
      </c>
      <c r="C857" s="1">
        <v>150000</v>
      </c>
      <c r="D857" s="1">
        <v>125000</v>
      </c>
      <c r="E857"/>
    </row>
    <row r="858" spans="1:5" ht="0" hidden="1" customHeight="1" x14ac:dyDescent="0.25">
      <c r="A858" s="3" t="s">
        <v>321</v>
      </c>
      <c r="B858" s="2" t="s">
        <v>538</v>
      </c>
      <c r="C858" s="1">
        <v>150000</v>
      </c>
      <c r="D858" s="1">
        <v>125000</v>
      </c>
      <c r="E858"/>
    </row>
    <row r="859" spans="1:5" ht="0" hidden="1" customHeight="1" x14ac:dyDescent="0.25">
      <c r="A859" s="3" t="s">
        <v>323</v>
      </c>
      <c r="B859" s="2" t="s">
        <v>539</v>
      </c>
      <c r="C859" s="1">
        <v>150000</v>
      </c>
      <c r="D859" s="1">
        <v>125000</v>
      </c>
      <c r="E859"/>
    </row>
    <row r="860" spans="1:5" ht="0" hidden="1" customHeight="1" x14ac:dyDescent="0.25">
      <c r="A860" s="3" t="s">
        <v>327</v>
      </c>
      <c r="B860" s="2" t="s">
        <v>540</v>
      </c>
      <c r="C860" s="1">
        <v>150000</v>
      </c>
      <c r="D860" s="1">
        <v>125000</v>
      </c>
      <c r="E860"/>
    </row>
    <row r="861" spans="1:5" ht="0" hidden="1" customHeight="1" x14ac:dyDescent="0.25">
      <c r="A861" s="3" t="s">
        <v>299</v>
      </c>
      <c r="B861" s="2" t="s">
        <v>541</v>
      </c>
      <c r="C861" s="1">
        <v>423000</v>
      </c>
      <c r="D861" s="1">
        <v>0</v>
      </c>
      <c r="E861"/>
    </row>
    <row r="862" spans="1:5" ht="0" hidden="1" customHeight="1" x14ac:dyDescent="0.25">
      <c r="A862" s="3" t="s">
        <v>542</v>
      </c>
      <c r="B862" s="2" t="s">
        <v>543</v>
      </c>
      <c r="C862" s="1">
        <v>423000</v>
      </c>
      <c r="D862" s="1">
        <v>0</v>
      </c>
      <c r="E862"/>
    </row>
    <row r="863" spans="1:5" ht="0" hidden="1" customHeight="1" x14ac:dyDescent="0.25">
      <c r="A863" s="3" t="s">
        <v>321</v>
      </c>
      <c r="B863" s="2" t="s">
        <v>544</v>
      </c>
      <c r="C863" s="1">
        <v>423000</v>
      </c>
      <c r="D863" s="1">
        <v>0</v>
      </c>
      <c r="E863"/>
    </row>
    <row r="864" spans="1:5" ht="0" hidden="1" customHeight="1" x14ac:dyDescent="0.25">
      <c r="A864" s="3" t="s">
        <v>323</v>
      </c>
      <c r="B864" s="2" t="s">
        <v>545</v>
      </c>
      <c r="C864" s="1">
        <v>423000</v>
      </c>
      <c r="D864" s="1">
        <v>0</v>
      </c>
      <c r="E864"/>
    </row>
    <row r="865" spans="1:5" ht="0" hidden="1" customHeight="1" x14ac:dyDescent="0.25">
      <c r="A865" s="3" t="s">
        <v>327</v>
      </c>
      <c r="B865" s="2" t="s">
        <v>546</v>
      </c>
      <c r="C865" s="1">
        <v>423000</v>
      </c>
      <c r="D865" s="1">
        <v>0</v>
      </c>
      <c r="E865"/>
    </row>
    <row r="866" spans="1:5" ht="0" hidden="1" customHeight="1" x14ac:dyDescent="0.25">
      <c r="A866" s="3" t="s">
        <v>368</v>
      </c>
      <c r="B866" s="2" t="s">
        <v>547</v>
      </c>
      <c r="C866" s="1">
        <v>3194455.14</v>
      </c>
      <c r="D866" s="1">
        <v>611072.64</v>
      </c>
      <c r="E866"/>
    </row>
    <row r="867" spans="1:5" ht="0" hidden="1" customHeight="1" x14ac:dyDescent="0.25">
      <c r="A867" s="3" t="s">
        <v>299</v>
      </c>
      <c r="B867" s="2" t="s">
        <v>548</v>
      </c>
      <c r="C867" s="1">
        <v>3194455.14</v>
      </c>
      <c r="D867" s="1">
        <v>611072.64</v>
      </c>
      <c r="E867"/>
    </row>
    <row r="868" spans="1:5" ht="0" hidden="1" customHeight="1" x14ac:dyDescent="0.25">
      <c r="A868" s="3" t="s">
        <v>549</v>
      </c>
      <c r="B868" s="2" t="s">
        <v>550</v>
      </c>
      <c r="C868" s="1">
        <v>1704455.14</v>
      </c>
      <c r="D868" s="1">
        <v>491981.94</v>
      </c>
      <c r="E868"/>
    </row>
    <row r="869" spans="1:5" ht="0" hidden="1" customHeight="1" x14ac:dyDescent="0.25">
      <c r="A869" s="3" t="s">
        <v>285</v>
      </c>
      <c r="B869" s="2" t="s">
        <v>551</v>
      </c>
      <c r="C869" s="1">
        <v>1704455.14</v>
      </c>
      <c r="D869" s="1">
        <v>491981.94</v>
      </c>
      <c r="E869"/>
    </row>
    <row r="870" spans="1:5" ht="0" hidden="1" customHeight="1" x14ac:dyDescent="0.25">
      <c r="A870" s="3" t="s">
        <v>287</v>
      </c>
      <c r="B870" s="2" t="s">
        <v>552</v>
      </c>
      <c r="C870" s="1">
        <v>1704455.14</v>
      </c>
      <c r="D870" s="1">
        <v>491981.94</v>
      </c>
      <c r="E870"/>
    </row>
    <row r="871" spans="1:5" ht="0" hidden="1" customHeight="1" x14ac:dyDescent="0.25">
      <c r="A871" s="3" t="s">
        <v>289</v>
      </c>
      <c r="B871" s="2" t="s">
        <v>553</v>
      </c>
      <c r="C871" s="1">
        <v>1309108</v>
      </c>
      <c r="D871" s="1">
        <v>377866.32</v>
      </c>
      <c r="E871"/>
    </row>
    <row r="872" spans="1:5" ht="0" hidden="1" customHeight="1" x14ac:dyDescent="0.25">
      <c r="A872" s="3" t="s">
        <v>293</v>
      </c>
      <c r="B872" s="2" t="s">
        <v>554</v>
      </c>
      <c r="C872" s="1">
        <v>395347.14</v>
      </c>
      <c r="D872" s="1">
        <v>114115.62</v>
      </c>
      <c r="E872"/>
    </row>
    <row r="873" spans="1:5" ht="0" hidden="1" customHeight="1" x14ac:dyDescent="0.25">
      <c r="A873" s="3" t="s">
        <v>555</v>
      </c>
      <c r="B873" s="2" t="s">
        <v>556</v>
      </c>
      <c r="C873" s="1">
        <v>1490000</v>
      </c>
      <c r="D873" s="1">
        <v>119090.7</v>
      </c>
      <c r="E873"/>
    </row>
    <row r="874" spans="1:5" ht="0" hidden="1" customHeight="1" x14ac:dyDescent="0.25">
      <c r="A874" s="3" t="s">
        <v>321</v>
      </c>
      <c r="B874" s="2" t="s">
        <v>557</v>
      </c>
      <c r="C874" s="1">
        <v>1487000</v>
      </c>
      <c r="D874" s="1">
        <v>119090.7</v>
      </c>
      <c r="E874"/>
    </row>
    <row r="875" spans="1:5" ht="0" hidden="1" customHeight="1" x14ac:dyDescent="0.25">
      <c r="A875" s="3" t="s">
        <v>323</v>
      </c>
      <c r="B875" s="2" t="s">
        <v>558</v>
      </c>
      <c r="C875" s="1">
        <v>1487000</v>
      </c>
      <c r="D875" s="1">
        <v>119090.7</v>
      </c>
      <c r="E875"/>
    </row>
    <row r="876" spans="1:5" ht="0" hidden="1" customHeight="1" x14ac:dyDescent="0.25">
      <c r="A876" s="3" t="s">
        <v>325</v>
      </c>
      <c r="B876" s="2" t="s">
        <v>559</v>
      </c>
      <c r="C876" s="1">
        <v>18500</v>
      </c>
      <c r="D876" s="1">
        <v>1030.7</v>
      </c>
      <c r="E876"/>
    </row>
    <row r="877" spans="1:5" ht="0" hidden="1" customHeight="1" x14ac:dyDescent="0.25">
      <c r="A877" s="3" t="s">
        <v>327</v>
      </c>
      <c r="B877" s="2" t="s">
        <v>560</v>
      </c>
      <c r="C877" s="1">
        <v>1468500</v>
      </c>
      <c r="D877" s="1">
        <v>118060</v>
      </c>
      <c r="E877"/>
    </row>
    <row r="878" spans="1:5" ht="0" hidden="1" customHeight="1" x14ac:dyDescent="0.25">
      <c r="A878" s="3" t="s">
        <v>347</v>
      </c>
      <c r="B878" s="2" t="s">
        <v>561</v>
      </c>
      <c r="C878" s="1">
        <v>3000</v>
      </c>
      <c r="D878" s="1">
        <v>0</v>
      </c>
      <c r="E878"/>
    </row>
    <row r="879" spans="1:5" ht="0" hidden="1" customHeight="1" x14ac:dyDescent="0.25">
      <c r="A879" s="3" t="s">
        <v>349</v>
      </c>
      <c r="B879" s="2" t="s">
        <v>562</v>
      </c>
      <c r="C879" s="1">
        <v>3000</v>
      </c>
      <c r="D879" s="1">
        <v>0</v>
      </c>
      <c r="E879"/>
    </row>
    <row r="880" spans="1:5" ht="0" hidden="1" customHeight="1" x14ac:dyDescent="0.25">
      <c r="A880" s="3" t="s">
        <v>353</v>
      </c>
      <c r="B880" s="2" t="s">
        <v>563</v>
      </c>
      <c r="C880" s="1">
        <v>3000</v>
      </c>
      <c r="D880" s="1">
        <v>0</v>
      </c>
      <c r="E880"/>
    </row>
    <row r="881" spans="1:5" ht="0" hidden="1" customHeight="1" x14ac:dyDescent="0.25">
      <c r="A881" s="3" t="s">
        <v>564</v>
      </c>
      <c r="B881" s="2" t="s">
        <v>565</v>
      </c>
      <c r="C881" s="1">
        <v>1760000</v>
      </c>
      <c r="D881" s="1">
        <v>609561.9</v>
      </c>
      <c r="E881"/>
    </row>
    <row r="882" spans="1:5" ht="0" hidden="1" customHeight="1" x14ac:dyDescent="0.25">
      <c r="A882" s="3" t="s">
        <v>566</v>
      </c>
      <c r="B882" s="2" t="s">
        <v>567</v>
      </c>
      <c r="C882" s="1">
        <v>1760000</v>
      </c>
      <c r="D882" s="1">
        <v>609561.9</v>
      </c>
      <c r="E882"/>
    </row>
    <row r="883" spans="1:5" ht="0" hidden="1" customHeight="1" x14ac:dyDescent="0.25">
      <c r="A883" s="3" t="s">
        <v>568</v>
      </c>
      <c r="B883" s="2" t="s">
        <v>569</v>
      </c>
      <c r="C883" s="1">
        <v>1760000</v>
      </c>
      <c r="D883" s="1">
        <v>609561.9</v>
      </c>
      <c r="E883"/>
    </row>
    <row r="884" spans="1:5" ht="0" hidden="1" customHeight="1" x14ac:dyDescent="0.25">
      <c r="A884" s="3" t="s">
        <v>568</v>
      </c>
      <c r="B884" s="2" t="s">
        <v>570</v>
      </c>
      <c r="C884" s="1">
        <v>1760000</v>
      </c>
      <c r="D884" s="1">
        <v>609561.9</v>
      </c>
      <c r="E884"/>
    </row>
    <row r="885" spans="1:5" ht="0" hidden="1" customHeight="1" x14ac:dyDescent="0.25">
      <c r="A885" s="3" t="s">
        <v>321</v>
      </c>
      <c r="B885" s="2" t="s">
        <v>571</v>
      </c>
      <c r="C885" s="1">
        <v>1760000</v>
      </c>
      <c r="D885" s="1">
        <v>609561.9</v>
      </c>
      <c r="E885"/>
    </row>
    <row r="886" spans="1:5" ht="0" hidden="1" customHeight="1" x14ac:dyDescent="0.25">
      <c r="A886" s="3" t="s">
        <v>323</v>
      </c>
      <c r="B886" s="2" t="s">
        <v>572</v>
      </c>
      <c r="C886" s="1">
        <v>1760000</v>
      </c>
      <c r="D886" s="1">
        <v>609561.9</v>
      </c>
      <c r="E886"/>
    </row>
    <row r="887" spans="1:5" ht="0" hidden="1" customHeight="1" x14ac:dyDescent="0.25">
      <c r="A887" s="3" t="s">
        <v>327</v>
      </c>
      <c r="B887" s="2" t="s">
        <v>573</v>
      </c>
      <c r="C887" s="1">
        <v>1760000</v>
      </c>
      <c r="D887" s="1">
        <v>609561.9</v>
      </c>
      <c r="E887"/>
    </row>
    <row r="888" spans="1:5" ht="0" hidden="1" customHeight="1" x14ac:dyDescent="0.25">
      <c r="A888" s="3" t="s">
        <v>574</v>
      </c>
      <c r="B888" s="2" t="s">
        <v>575</v>
      </c>
      <c r="C888" s="1">
        <v>10600231.859999999</v>
      </c>
      <c r="D888" s="1">
        <v>2776606.35</v>
      </c>
      <c r="E888"/>
    </row>
    <row r="889" spans="1:5" ht="0" hidden="1" customHeight="1" x14ac:dyDescent="0.25">
      <c r="A889" s="3" t="s">
        <v>576</v>
      </c>
      <c r="B889" s="2" t="s">
        <v>577</v>
      </c>
      <c r="C889" s="1">
        <v>570000</v>
      </c>
      <c r="D889" s="1">
        <v>270515.7</v>
      </c>
      <c r="E889"/>
    </row>
    <row r="890" spans="1:5" ht="0" hidden="1" customHeight="1" x14ac:dyDescent="0.25">
      <c r="A890" s="3" t="s">
        <v>578</v>
      </c>
      <c r="B890" s="2" t="s">
        <v>579</v>
      </c>
      <c r="C890" s="1">
        <v>570000</v>
      </c>
      <c r="D890" s="1">
        <v>270515.7</v>
      </c>
      <c r="E890"/>
    </row>
    <row r="891" spans="1:5" ht="0" hidden="1" customHeight="1" x14ac:dyDescent="0.25">
      <c r="A891" s="3" t="s">
        <v>580</v>
      </c>
      <c r="B891" s="2" t="s">
        <v>581</v>
      </c>
      <c r="C891" s="1">
        <v>194484</v>
      </c>
      <c r="D891" s="1">
        <v>0</v>
      </c>
      <c r="E891"/>
    </row>
    <row r="892" spans="1:5" ht="0" hidden="1" customHeight="1" x14ac:dyDescent="0.25">
      <c r="A892" s="3" t="s">
        <v>321</v>
      </c>
      <c r="B892" s="2" t="s">
        <v>582</v>
      </c>
      <c r="C892" s="1">
        <v>194484</v>
      </c>
      <c r="D892" s="1">
        <v>0</v>
      </c>
      <c r="E892"/>
    </row>
    <row r="893" spans="1:5" ht="0" hidden="1" customHeight="1" x14ac:dyDescent="0.25">
      <c r="A893" s="3" t="s">
        <v>323</v>
      </c>
      <c r="B893" s="2" t="s">
        <v>583</v>
      </c>
      <c r="C893" s="1">
        <v>194484</v>
      </c>
      <c r="D893" s="1">
        <v>0</v>
      </c>
      <c r="E893"/>
    </row>
    <row r="894" spans="1:5" ht="0" hidden="1" customHeight="1" x14ac:dyDescent="0.25">
      <c r="A894" s="3" t="s">
        <v>327</v>
      </c>
      <c r="B894" s="2" t="s">
        <v>584</v>
      </c>
      <c r="C894" s="1">
        <v>194484</v>
      </c>
      <c r="D894" s="1">
        <v>0</v>
      </c>
      <c r="E894"/>
    </row>
    <row r="895" spans="1:5" ht="0" hidden="1" customHeight="1" x14ac:dyDescent="0.25">
      <c r="A895" s="3" t="s">
        <v>585</v>
      </c>
      <c r="B895" s="2" t="s">
        <v>586</v>
      </c>
      <c r="C895" s="1">
        <v>45000</v>
      </c>
      <c r="D895" s="1">
        <v>0</v>
      </c>
      <c r="E895"/>
    </row>
    <row r="896" spans="1:5" ht="0" hidden="1" customHeight="1" x14ac:dyDescent="0.25">
      <c r="A896" s="3" t="s">
        <v>321</v>
      </c>
      <c r="B896" s="2" t="s">
        <v>587</v>
      </c>
      <c r="C896" s="1">
        <v>45000</v>
      </c>
      <c r="D896" s="1">
        <v>0</v>
      </c>
      <c r="E896"/>
    </row>
    <row r="897" spans="1:5" ht="0" hidden="1" customHeight="1" x14ac:dyDescent="0.25">
      <c r="A897" s="3" t="s">
        <v>323</v>
      </c>
      <c r="B897" s="2" t="s">
        <v>588</v>
      </c>
      <c r="C897" s="1">
        <v>45000</v>
      </c>
      <c r="D897" s="1">
        <v>0</v>
      </c>
      <c r="E897"/>
    </row>
    <row r="898" spans="1:5" ht="0" hidden="1" customHeight="1" x14ac:dyDescent="0.25">
      <c r="A898" s="3" t="s">
        <v>327</v>
      </c>
      <c r="B898" s="2" t="s">
        <v>589</v>
      </c>
      <c r="C898" s="1">
        <v>45000</v>
      </c>
      <c r="D898" s="1">
        <v>0</v>
      </c>
      <c r="E898"/>
    </row>
    <row r="899" spans="1:5" ht="0" hidden="1" customHeight="1" x14ac:dyDescent="0.25">
      <c r="A899" s="3" t="s">
        <v>590</v>
      </c>
      <c r="B899" s="2" t="s">
        <v>591</v>
      </c>
      <c r="C899" s="1">
        <v>270516</v>
      </c>
      <c r="D899" s="1">
        <v>270515.7</v>
      </c>
      <c r="E899"/>
    </row>
    <row r="900" spans="1:5" ht="0" hidden="1" customHeight="1" x14ac:dyDescent="0.25">
      <c r="A900" s="3" t="s">
        <v>321</v>
      </c>
      <c r="B900" s="2" t="s">
        <v>592</v>
      </c>
      <c r="C900" s="1">
        <v>270516</v>
      </c>
      <c r="D900" s="1">
        <v>270515.7</v>
      </c>
      <c r="E900"/>
    </row>
    <row r="901" spans="1:5" ht="0" hidden="1" customHeight="1" x14ac:dyDescent="0.25">
      <c r="A901" s="3" t="s">
        <v>323</v>
      </c>
      <c r="B901" s="2" t="s">
        <v>593</v>
      </c>
      <c r="C901" s="1">
        <v>270516</v>
      </c>
      <c r="D901" s="1">
        <v>270515.7</v>
      </c>
      <c r="E901"/>
    </row>
    <row r="902" spans="1:5" ht="0" hidden="1" customHeight="1" x14ac:dyDescent="0.25">
      <c r="A902" s="3" t="s">
        <v>327</v>
      </c>
      <c r="B902" s="2" t="s">
        <v>594</v>
      </c>
      <c r="C902" s="1">
        <v>270516</v>
      </c>
      <c r="D902" s="1">
        <v>270515.7</v>
      </c>
      <c r="E902"/>
    </row>
    <row r="903" spans="1:5" ht="0" hidden="1" customHeight="1" x14ac:dyDescent="0.25">
      <c r="A903" s="3" t="s">
        <v>595</v>
      </c>
      <c r="B903" s="2" t="s">
        <v>596</v>
      </c>
      <c r="C903" s="1">
        <v>60000</v>
      </c>
      <c r="D903" s="1">
        <v>0</v>
      </c>
      <c r="E903"/>
    </row>
    <row r="904" spans="1:5" ht="0" hidden="1" customHeight="1" x14ac:dyDescent="0.25">
      <c r="A904" s="3" t="s">
        <v>321</v>
      </c>
      <c r="B904" s="2" t="s">
        <v>597</v>
      </c>
      <c r="C904" s="1">
        <v>60000</v>
      </c>
      <c r="D904" s="1">
        <v>0</v>
      </c>
      <c r="E904"/>
    </row>
    <row r="905" spans="1:5" ht="0" hidden="1" customHeight="1" x14ac:dyDescent="0.25">
      <c r="A905" s="3" t="s">
        <v>323</v>
      </c>
      <c r="B905" s="2" t="s">
        <v>598</v>
      </c>
      <c r="C905" s="1">
        <v>60000</v>
      </c>
      <c r="D905" s="1">
        <v>0</v>
      </c>
      <c r="E905"/>
    </row>
    <row r="906" spans="1:5" ht="0" hidden="1" customHeight="1" x14ac:dyDescent="0.25">
      <c r="A906" s="3" t="s">
        <v>327</v>
      </c>
      <c r="B906" s="2" t="s">
        <v>599</v>
      </c>
      <c r="C906" s="1">
        <v>60000</v>
      </c>
      <c r="D906" s="1">
        <v>0</v>
      </c>
      <c r="E906"/>
    </row>
    <row r="907" spans="1:5" ht="0" hidden="1" customHeight="1" x14ac:dyDescent="0.25">
      <c r="A907" s="3" t="s">
        <v>299</v>
      </c>
      <c r="B907" s="2" t="s">
        <v>600</v>
      </c>
      <c r="C907" s="1">
        <v>70000</v>
      </c>
      <c r="D907" s="1">
        <v>0</v>
      </c>
      <c r="E907"/>
    </row>
    <row r="908" spans="1:5" ht="0" hidden="1" customHeight="1" x14ac:dyDescent="0.25">
      <c r="A908" s="3" t="s">
        <v>601</v>
      </c>
      <c r="B908" s="2" t="s">
        <v>602</v>
      </c>
      <c r="C908" s="1">
        <v>70000</v>
      </c>
      <c r="D908" s="1">
        <v>0</v>
      </c>
      <c r="E908"/>
    </row>
    <row r="909" spans="1:5" ht="0" hidden="1" customHeight="1" x14ac:dyDescent="0.25">
      <c r="A909" s="3" t="s">
        <v>603</v>
      </c>
      <c r="B909" s="2" t="s">
        <v>604</v>
      </c>
      <c r="C909" s="1">
        <v>70000</v>
      </c>
      <c r="D909" s="1">
        <v>0</v>
      </c>
      <c r="E909"/>
    </row>
    <row r="910" spans="1:5" ht="0" hidden="1" customHeight="1" x14ac:dyDescent="0.25">
      <c r="A910" s="3" t="s">
        <v>605</v>
      </c>
      <c r="B910" s="2" t="s">
        <v>606</v>
      </c>
      <c r="C910" s="1">
        <v>70000</v>
      </c>
      <c r="D910" s="1">
        <v>0</v>
      </c>
      <c r="E910"/>
    </row>
    <row r="911" spans="1:5" ht="0" hidden="1" customHeight="1" x14ac:dyDescent="0.25">
      <c r="A911" s="3" t="s">
        <v>321</v>
      </c>
      <c r="B911" s="2" t="s">
        <v>607</v>
      </c>
      <c r="C911" s="1">
        <v>70000</v>
      </c>
      <c r="D911" s="1">
        <v>0</v>
      </c>
      <c r="E911"/>
    </row>
    <row r="912" spans="1:5" ht="0" hidden="1" customHeight="1" x14ac:dyDescent="0.25">
      <c r="A912" s="3" t="s">
        <v>323</v>
      </c>
      <c r="B912" s="2" t="s">
        <v>608</v>
      </c>
      <c r="C912" s="1">
        <v>70000</v>
      </c>
      <c r="D912" s="1">
        <v>0</v>
      </c>
      <c r="E912"/>
    </row>
    <row r="913" spans="1:5" ht="0" hidden="1" customHeight="1" x14ac:dyDescent="0.25">
      <c r="A913" s="3" t="s">
        <v>327</v>
      </c>
      <c r="B913" s="2" t="s">
        <v>609</v>
      </c>
      <c r="C913" s="1">
        <v>70000</v>
      </c>
      <c r="D913" s="1">
        <v>0</v>
      </c>
      <c r="E913"/>
    </row>
    <row r="914" spans="1:5" ht="0" hidden="1" customHeight="1" x14ac:dyDescent="0.25">
      <c r="A914" s="3" t="s">
        <v>610</v>
      </c>
      <c r="B914" s="2" t="s">
        <v>611</v>
      </c>
      <c r="C914" s="1">
        <v>1200000</v>
      </c>
      <c r="D914" s="1">
        <v>265735.69</v>
      </c>
      <c r="E914"/>
    </row>
    <row r="915" spans="1:5" ht="0" hidden="1" customHeight="1" x14ac:dyDescent="0.25">
      <c r="A915" s="3" t="s">
        <v>299</v>
      </c>
      <c r="B915" s="2" t="s">
        <v>612</v>
      </c>
      <c r="C915" s="1">
        <v>1200000</v>
      </c>
      <c r="D915" s="1">
        <v>265735.69</v>
      </c>
      <c r="E915"/>
    </row>
    <row r="916" spans="1:5" ht="0" hidden="1" customHeight="1" x14ac:dyDescent="0.25">
      <c r="A916" s="3" t="s">
        <v>613</v>
      </c>
      <c r="B916" s="2" t="s">
        <v>614</v>
      </c>
      <c r="C916" s="1">
        <v>1200000</v>
      </c>
      <c r="D916" s="1">
        <v>265735.69</v>
      </c>
      <c r="E916"/>
    </row>
    <row r="917" spans="1:5" ht="0" hidden="1" customHeight="1" x14ac:dyDescent="0.25">
      <c r="A917" s="3" t="s">
        <v>321</v>
      </c>
      <c r="B917" s="2" t="s">
        <v>615</v>
      </c>
      <c r="C917" s="1">
        <v>1200000</v>
      </c>
      <c r="D917" s="1">
        <v>265735.69</v>
      </c>
      <c r="E917"/>
    </row>
    <row r="918" spans="1:5" ht="0" hidden="1" customHeight="1" x14ac:dyDescent="0.25">
      <c r="A918" s="3" t="s">
        <v>323</v>
      </c>
      <c r="B918" s="2" t="s">
        <v>616</v>
      </c>
      <c r="C918" s="1">
        <v>1200000</v>
      </c>
      <c r="D918" s="1">
        <v>265735.69</v>
      </c>
      <c r="E918"/>
    </row>
    <row r="919" spans="1:5" ht="0" hidden="1" customHeight="1" x14ac:dyDescent="0.25">
      <c r="A919" s="3" t="s">
        <v>325</v>
      </c>
      <c r="B919" s="2" t="s">
        <v>617</v>
      </c>
      <c r="C919" s="1">
        <v>102704</v>
      </c>
      <c r="D919" s="1">
        <v>14310.58</v>
      </c>
      <c r="E919"/>
    </row>
    <row r="920" spans="1:5" ht="0" hidden="1" customHeight="1" x14ac:dyDescent="0.25">
      <c r="A920" s="3" t="s">
        <v>327</v>
      </c>
      <c r="B920" s="2" t="s">
        <v>618</v>
      </c>
      <c r="C920" s="1">
        <v>1097296</v>
      </c>
      <c r="D920" s="1">
        <v>251425.11</v>
      </c>
      <c r="E920"/>
    </row>
    <row r="921" spans="1:5" ht="0" hidden="1" customHeight="1" x14ac:dyDescent="0.25">
      <c r="A921" s="3" t="s">
        <v>439</v>
      </c>
      <c r="B921" s="2" t="s">
        <v>619</v>
      </c>
      <c r="C921" s="1">
        <v>7978087</v>
      </c>
      <c r="D921" s="1">
        <v>1961367.67</v>
      </c>
      <c r="E921"/>
    </row>
    <row r="922" spans="1:5" ht="0" hidden="1" customHeight="1" x14ac:dyDescent="0.25">
      <c r="A922" s="3" t="s">
        <v>281</v>
      </c>
      <c r="B922" s="2" t="s">
        <v>620</v>
      </c>
      <c r="C922" s="1">
        <v>7978087</v>
      </c>
      <c r="D922" s="1">
        <v>1961367.67</v>
      </c>
      <c r="E922"/>
    </row>
    <row r="923" spans="1:5" ht="0" hidden="1" customHeight="1" x14ac:dyDescent="0.25">
      <c r="A923" s="3" t="s">
        <v>442</v>
      </c>
      <c r="B923" s="2" t="s">
        <v>621</v>
      </c>
      <c r="C923" s="1">
        <v>7978087</v>
      </c>
      <c r="D923" s="1">
        <v>1961367.67</v>
      </c>
      <c r="E923"/>
    </row>
    <row r="924" spans="1:5" ht="0" hidden="1" customHeight="1" x14ac:dyDescent="0.25">
      <c r="A924" s="3" t="s">
        <v>285</v>
      </c>
      <c r="B924" s="2" t="s">
        <v>622</v>
      </c>
      <c r="C924" s="1">
        <v>6698087</v>
      </c>
      <c r="D924" s="1">
        <v>1698018.67</v>
      </c>
      <c r="E924"/>
    </row>
    <row r="925" spans="1:5" ht="0" hidden="1" customHeight="1" x14ac:dyDescent="0.25">
      <c r="A925" s="3" t="s">
        <v>310</v>
      </c>
      <c r="B925" s="2" t="s">
        <v>623</v>
      </c>
      <c r="C925" s="1">
        <v>6698087</v>
      </c>
      <c r="D925" s="1">
        <v>1698018.67</v>
      </c>
      <c r="E925"/>
    </row>
    <row r="926" spans="1:5" ht="0" hidden="1" customHeight="1" x14ac:dyDescent="0.25">
      <c r="A926" s="3" t="s">
        <v>312</v>
      </c>
      <c r="B926" s="2" t="s">
        <v>624</v>
      </c>
      <c r="C926" s="1">
        <v>5144460</v>
      </c>
      <c r="D926" s="1">
        <v>1306481.27</v>
      </c>
      <c r="E926"/>
    </row>
    <row r="927" spans="1:5" ht="0" hidden="1" customHeight="1" x14ac:dyDescent="0.25">
      <c r="A927" s="3" t="s">
        <v>314</v>
      </c>
      <c r="B927" s="2" t="s">
        <v>625</v>
      </c>
      <c r="C927" s="1">
        <v>1553627</v>
      </c>
      <c r="D927" s="1">
        <v>391537.4</v>
      </c>
      <c r="E927"/>
    </row>
    <row r="928" spans="1:5" ht="0" hidden="1" customHeight="1" x14ac:dyDescent="0.25">
      <c r="A928" s="3" t="s">
        <v>321</v>
      </c>
      <c r="B928" s="2" t="s">
        <v>626</v>
      </c>
      <c r="C928" s="1">
        <v>1280000</v>
      </c>
      <c r="D928" s="1">
        <v>263349</v>
      </c>
      <c r="E928"/>
    </row>
    <row r="929" spans="1:5" ht="0" hidden="1" customHeight="1" x14ac:dyDescent="0.25">
      <c r="A929" s="3" t="s">
        <v>323</v>
      </c>
      <c r="B929" s="2" t="s">
        <v>627</v>
      </c>
      <c r="C929" s="1">
        <v>1280000</v>
      </c>
      <c r="D929" s="1">
        <v>263349</v>
      </c>
      <c r="E929"/>
    </row>
    <row r="930" spans="1:5" ht="0" hidden="1" customHeight="1" x14ac:dyDescent="0.25">
      <c r="A930" s="3" t="s">
        <v>325</v>
      </c>
      <c r="B930" s="2" t="s">
        <v>628</v>
      </c>
      <c r="C930" s="1">
        <v>235000</v>
      </c>
      <c r="D930" s="1">
        <v>7800</v>
      </c>
      <c r="E930"/>
    </row>
    <row r="931" spans="1:5" ht="0" hidden="1" customHeight="1" x14ac:dyDescent="0.25">
      <c r="A931" s="3" t="s">
        <v>327</v>
      </c>
      <c r="B931" s="2" t="s">
        <v>629</v>
      </c>
      <c r="C931" s="1">
        <v>1045000</v>
      </c>
      <c r="D931" s="1">
        <v>255549</v>
      </c>
      <c r="E931"/>
    </row>
    <row r="932" spans="1:5" ht="0" hidden="1" customHeight="1" x14ac:dyDescent="0.25">
      <c r="A932" s="3" t="s">
        <v>368</v>
      </c>
      <c r="B932" s="2" t="s">
        <v>630</v>
      </c>
      <c r="C932" s="1">
        <v>666144.86</v>
      </c>
      <c r="D932" s="1">
        <v>162987.29</v>
      </c>
      <c r="E932"/>
    </row>
    <row r="933" spans="1:5" ht="0" hidden="1" customHeight="1" x14ac:dyDescent="0.25">
      <c r="A933" s="3" t="s">
        <v>299</v>
      </c>
      <c r="B933" s="2" t="s">
        <v>631</v>
      </c>
      <c r="C933" s="1">
        <v>666144.86</v>
      </c>
      <c r="D933" s="1">
        <v>162987.29</v>
      </c>
      <c r="E933"/>
    </row>
    <row r="934" spans="1:5" ht="0" hidden="1" customHeight="1" x14ac:dyDescent="0.25">
      <c r="A934" s="3" t="s">
        <v>549</v>
      </c>
      <c r="B934" s="2" t="s">
        <v>632</v>
      </c>
      <c r="C934" s="1">
        <v>666144.86</v>
      </c>
      <c r="D934" s="1">
        <v>162987.29</v>
      </c>
      <c r="E934"/>
    </row>
    <row r="935" spans="1:5" ht="0" hidden="1" customHeight="1" x14ac:dyDescent="0.25">
      <c r="A935" s="3" t="s">
        <v>285</v>
      </c>
      <c r="B935" s="2" t="s">
        <v>633</v>
      </c>
      <c r="C935" s="1">
        <v>666144.86</v>
      </c>
      <c r="D935" s="1">
        <v>162987.29</v>
      </c>
      <c r="E935"/>
    </row>
    <row r="936" spans="1:5" ht="0" hidden="1" customHeight="1" x14ac:dyDescent="0.25">
      <c r="A936" s="3" t="s">
        <v>310</v>
      </c>
      <c r="B936" s="2" t="s">
        <v>634</v>
      </c>
      <c r="C936" s="1">
        <v>666144.86</v>
      </c>
      <c r="D936" s="1">
        <v>162987.29</v>
      </c>
      <c r="E936"/>
    </row>
    <row r="937" spans="1:5" ht="0" hidden="1" customHeight="1" x14ac:dyDescent="0.25">
      <c r="A937" s="3" t="s">
        <v>312</v>
      </c>
      <c r="B937" s="2" t="s">
        <v>635</v>
      </c>
      <c r="C937" s="1">
        <v>511632</v>
      </c>
      <c r="D937" s="1">
        <v>131175.79999999999</v>
      </c>
      <c r="E937"/>
    </row>
    <row r="938" spans="1:5" ht="0" hidden="1" customHeight="1" x14ac:dyDescent="0.25">
      <c r="A938" s="3" t="s">
        <v>314</v>
      </c>
      <c r="B938" s="2" t="s">
        <v>636</v>
      </c>
      <c r="C938" s="1">
        <v>154512.85999999999</v>
      </c>
      <c r="D938" s="1">
        <v>31811.49</v>
      </c>
      <c r="E938"/>
    </row>
    <row r="939" spans="1:5" ht="0" hidden="1" customHeight="1" x14ac:dyDescent="0.25">
      <c r="A939" s="3" t="s">
        <v>406</v>
      </c>
      <c r="B939" s="2" t="s">
        <v>637</v>
      </c>
      <c r="C939" s="1">
        <v>116000</v>
      </c>
      <c r="D939" s="1">
        <v>116000</v>
      </c>
      <c r="E939"/>
    </row>
    <row r="940" spans="1:5" ht="0" hidden="1" customHeight="1" x14ac:dyDescent="0.25">
      <c r="A940" s="3" t="s">
        <v>408</v>
      </c>
      <c r="B940" s="2" t="s">
        <v>638</v>
      </c>
      <c r="C940" s="1">
        <v>116000</v>
      </c>
      <c r="D940" s="1">
        <v>116000</v>
      </c>
      <c r="E940"/>
    </row>
    <row r="941" spans="1:5" ht="0" hidden="1" customHeight="1" x14ac:dyDescent="0.25">
      <c r="A941" s="3" t="s">
        <v>410</v>
      </c>
      <c r="B941" s="2" t="s">
        <v>639</v>
      </c>
      <c r="C941" s="1">
        <v>116000</v>
      </c>
      <c r="D941" s="1">
        <v>116000</v>
      </c>
      <c r="E941"/>
    </row>
    <row r="942" spans="1:5" ht="0" hidden="1" customHeight="1" x14ac:dyDescent="0.25">
      <c r="A942" s="3" t="s">
        <v>321</v>
      </c>
      <c r="B942" s="2" t="s">
        <v>640</v>
      </c>
      <c r="C942" s="1">
        <v>116000</v>
      </c>
      <c r="D942" s="1">
        <v>116000</v>
      </c>
      <c r="E942"/>
    </row>
    <row r="943" spans="1:5" ht="0" hidden="1" customHeight="1" x14ac:dyDescent="0.25">
      <c r="A943" s="3" t="s">
        <v>323</v>
      </c>
      <c r="B943" s="2" t="s">
        <v>641</v>
      </c>
      <c r="C943" s="1">
        <v>116000</v>
      </c>
      <c r="D943" s="1">
        <v>116000</v>
      </c>
      <c r="E943"/>
    </row>
    <row r="944" spans="1:5" ht="0" hidden="1" customHeight="1" x14ac:dyDescent="0.25">
      <c r="A944" s="3" t="s">
        <v>327</v>
      </c>
      <c r="B944" s="2" t="s">
        <v>642</v>
      </c>
      <c r="C944" s="1">
        <v>116000</v>
      </c>
      <c r="D944" s="1">
        <v>116000</v>
      </c>
      <c r="E944"/>
    </row>
    <row r="945" spans="1:5" ht="0" hidden="1" customHeight="1" x14ac:dyDescent="0.25">
      <c r="A945" s="3" t="s">
        <v>643</v>
      </c>
      <c r="B945" s="2" t="s">
        <v>644</v>
      </c>
      <c r="C945" s="1">
        <v>12658122</v>
      </c>
      <c r="D945" s="1">
        <v>4236533</v>
      </c>
      <c r="E945"/>
    </row>
    <row r="946" spans="1:5" ht="0" hidden="1" customHeight="1" x14ac:dyDescent="0.25">
      <c r="A946" s="3" t="s">
        <v>645</v>
      </c>
      <c r="B946" s="2" t="s">
        <v>646</v>
      </c>
      <c r="C946" s="1">
        <v>10216920</v>
      </c>
      <c r="D946" s="1">
        <v>4128000</v>
      </c>
      <c r="E946"/>
    </row>
    <row r="947" spans="1:5" ht="0" hidden="1" customHeight="1" x14ac:dyDescent="0.25">
      <c r="A947" s="3" t="s">
        <v>647</v>
      </c>
      <c r="B947" s="2" t="s">
        <v>648</v>
      </c>
      <c r="C947" s="1">
        <v>3454220</v>
      </c>
      <c r="D947" s="1">
        <v>25000</v>
      </c>
      <c r="E947"/>
    </row>
    <row r="948" spans="1:5" ht="0" hidden="1" customHeight="1" x14ac:dyDescent="0.25">
      <c r="A948" s="3" t="s">
        <v>649</v>
      </c>
      <c r="B948" s="2" t="s">
        <v>650</v>
      </c>
      <c r="C948" s="1">
        <v>433000</v>
      </c>
      <c r="D948" s="1">
        <v>0</v>
      </c>
      <c r="E948"/>
    </row>
    <row r="949" spans="1:5" ht="0" hidden="1" customHeight="1" x14ac:dyDescent="0.25">
      <c r="A949" s="3" t="s">
        <v>649</v>
      </c>
      <c r="B949" s="2" t="s">
        <v>651</v>
      </c>
      <c r="C949" s="1">
        <v>433000</v>
      </c>
      <c r="D949" s="1">
        <v>0</v>
      </c>
      <c r="E949"/>
    </row>
    <row r="950" spans="1:5" ht="0" hidden="1" customHeight="1" x14ac:dyDescent="0.25">
      <c r="A950" s="3" t="s">
        <v>321</v>
      </c>
      <c r="B950" s="2" t="s">
        <v>652</v>
      </c>
      <c r="C950" s="1">
        <v>433000</v>
      </c>
      <c r="D950" s="1">
        <v>0</v>
      </c>
      <c r="E950"/>
    </row>
    <row r="951" spans="1:5" ht="0" hidden="1" customHeight="1" x14ac:dyDescent="0.25">
      <c r="A951" s="3" t="s">
        <v>323</v>
      </c>
      <c r="B951" s="2" t="s">
        <v>653</v>
      </c>
      <c r="C951" s="1">
        <v>433000</v>
      </c>
      <c r="D951" s="1">
        <v>0</v>
      </c>
      <c r="E951"/>
    </row>
    <row r="952" spans="1:5" ht="0" hidden="1" customHeight="1" x14ac:dyDescent="0.25">
      <c r="A952" s="3" t="s">
        <v>327</v>
      </c>
      <c r="B952" s="2" t="s">
        <v>654</v>
      </c>
      <c r="C952" s="1">
        <v>433000</v>
      </c>
      <c r="D952" s="1">
        <v>0</v>
      </c>
      <c r="E952"/>
    </row>
    <row r="953" spans="1:5" ht="0" hidden="1" customHeight="1" x14ac:dyDescent="0.25">
      <c r="A953" s="3" t="s">
        <v>655</v>
      </c>
      <c r="B953" s="2" t="s">
        <v>656</v>
      </c>
      <c r="C953" s="1">
        <v>3021220</v>
      </c>
      <c r="D953" s="1">
        <v>25000</v>
      </c>
      <c r="E953"/>
    </row>
    <row r="954" spans="1:5" ht="0" hidden="1" customHeight="1" x14ac:dyDescent="0.25">
      <c r="A954" s="3" t="s">
        <v>655</v>
      </c>
      <c r="B954" s="2" t="s">
        <v>657</v>
      </c>
      <c r="C954" s="1">
        <v>3021220</v>
      </c>
      <c r="D954" s="1">
        <v>25000</v>
      </c>
      <c r="E954"/>
    </row>
    <row r="955" spans="1:5" ht="0" hidden="1" customHeight="1" x14ac:dyDescent="0.25">
      <c r="A955" s="3" t="s">
        <v>321</v>
      </c>
      <c r="B955" s="2" t="s">
        <v>658</v>
      </c>
      <c r="C955" s="1">
        <v>3021220</v>
      </c>
      <c r="D955" s="1">
        <v>25000</v>
      </c>
      <c r="E955"/>
    </row>
    <row r="956" spans="1:5" ht="0" hidden="1" customHeight="1" x14ac:dyDescent="0.25">
      <c r="A956" s="3" t="s">
        <v>323</v>
      </c>
      <c r="B956" s="2" t="s">
        <v>659</v>
      </c>
      <c r="C956" s="1">
        <v>3021220</v>
      </c>
      <c r="D956" s="1">
        <v>25000</v>
      </c>
      <c r="E956"/>
    </row>
    <row r="957" spans="1:5" ht="0" hidden="1" customHeight="1" x14ac:dyDescent="0.25">
      <c r="A957" s="3" t="s">
        <v>327</v>
      </c>
      <c r="B957" s="2" t="s">
        <v>660</v>
      </c>
      <c r="C957" s="1">
        <v>3021220</v>
      </c>
      <c r="D957" s="1">
        <v>25000</v>
      </c>
      <c r="E957"/>
    </row>
    <row r="958" spans="1:5" ht="0" hidden="1" customHeight="1" x14ac:dyDescent="0.25">
      <c r="A958" s="3" t="s">
        <v>661</v>
      </c>
      <c r="B958" s="2" t="s">
        <v>662</v>
      </c>
      <c r="C958" s="1">
        <v>6762700</v>
      </c>
      <c r="D958" s="1">
        <v>4103000</v>
      </c>
      <c r="E958"/>
    </row>
    <row r="959" spans="1:5" ht="0" hidden="1" customHeight="1" x14ac:dyDescent="0.25">
      <c r="A959" s="3" t="s">
        <v>661</v>
      </c>
      <c r="B959" s="2" t="s">
        <v>663</v>
      </c>
      <c r="C959" s="1">
        <v>6762700</v>
      </c>
      <c r="D959" s="1">
        <v>4103000</v>
      </c>
      <c r="E959"/>
    </row>
    <row r="960" spans="1:5" ht="0" hidden="1" customHeight="1" x14ac:dyDescent="0.25">
      <c r="A960" s="3" t="s">
        <v>661</v>
      </c>
      <c r="B960" s="2" t="s">
        <v>664</v>
      </c>
      <c r="C960" s="1">
        <v>6762700</v>
      </c>
      <c r="D960" s="1">
        <v>4103000</v>
      </c>
      <c r="E960"/>
    </row>
    <row r="961" spans="1:5" ht="0" hidden="1" customHeight="1" x14ac:dyDescent="0.25">
      <c r="A961" s="3" t="s">
        <v>665</v>
      </c>
      <c r="B961" s="2" t="s">
        <v>666</v>
      </c>
      <c r="C961" s="1">
        <v>6762700</v>
      </c>
      <c r="D961" s="1">
        <v>4103000</v>
      </c>
      <c r="E961"/>
    </row>
    <row r="962" spans="1:5" ht="0" hidden="1" customHeight="1" x14ac:dyDescent="0.25">
      <c r="A962" s="3" t="s">
        <v>347</v>
      </c>
      <c r="B962" s="2" t="s">
        <v>667</v>
      </c>
      <c r="C962" s="1">
        <v>6762700</v>
      </c>
      <c r="D962" s="1">
        <v>4103000</v>
      </c>
      <c r="E962"/>
    </row>
    <row r="963" spans="1:5" ht="0" hidden="1" customHeight="1" x14ac:dyDescent="0.25">
      <c r="A963" s="3" t="s">
        <v>668</v>
      </c>
      <c r="B963" s="2" t="s">
        <v>669</v>
      </c>
      <c r="C963" s="1">
        <v>6762700</v>
      </c>
      <c r="D963" s="1">
        <v>4103000</v>
      </c>
      <c r="E963"/>
    </row>
    <row r="964" spans="1:5" ht="0" hidden="1" customHeight="1" x14ac:dyDescent="0.25">
      <c r="A964" s="3" t="s">
        <v>670</v>
      </c>
      <c r="B964" s="2" t="s">
        <v>671</v>
      </c>
      <c r="C964" s="1">
        <v>6762700</v>
      </c>
      <c r="D964" s="1">
        <v>4103000</v>
      </c>
      <c r="E964"/>
    </row>
    <row r="965" spans="1:5" ht="0" hidden="1" customHeight="1" x14ac:dyDescent="0.25">
      <c r="A965" s="3" t="s">
        <v>672</v>
      </c>
      <c r="B965" s="2" t="s">
        <v>673</v>
      </c>
      <c r="C965" s="1">
        <v>2441202</v>
      </c>
      <c r="D965" s="1">
        <v>108533</v>
      </c>
      <c r="E965"/>
    </row>
    <row r="966" spans="1:5" ht="0" hidden="1" customHeight="1" x14ac:dyDescent="0.25">
      <c r="A966" s="3" t="s">
        <v>674</v>
      </c>
      <c r="B966" s="2" t="s">
        <v>675</v>
      </c>
      <c r="C966" s="1">
        <v>2041202</v>
      </c>
      <c r="D966" s="1">
        <v>0</v>
      </c>
      <c r="E966"/>
    </row>
    <row r="967" spans="1:5" ht="0" hidden="1" customHeight="1" x14ac:dyDescent="0.25">
      <c r="A967" s="3" t="s">
        <v>299</v>
      </c>
      <c r="B967" s="2" t="s">
        <v>676</v>
      </c>
      <c r="C967" s="1">
        <v>2041202</v>
      </c>
      <c r="D967" s="1">
        <v>0</v>
      </c>
      <c r="E967"/>
    </row>
    <row r="968" spans="1:5" ht="0" hidden="1" customHeight="1" x14ac:dyDescent="0.25">
      <c r="A968" s="3" t="s">
        <v>677</v>
      </c>
      <c r="B968" s="2" t="s">
        <v>678</v>
      </c>
      <c r="C968" s="1">
        <v>2041202</v>
      </c>
      <c r="D968" s="1">
        <v>0</v>
      </c>
      <c r="E968"/>
    </row>
    <row r="969" spans="1:5" ht="0" hidden="1" customHeight="1" x14ac:dyDescent="0.25">
      <c r="A969" s="3" t="s">
        <v>321</v>
      </c>
      <c r="B969" s="2" t="s">
        <v>679</v>
      </c>
      <c r="C969" s="1">
        <v>2041202</v>
      </c>
      <c r="D969" s="1">
        <v>0</v>
      </c>
      <c r="E969"/>
    </row>
    <row r="970" spans="1:5" ht="0" hidden="1" customHeight="1" x14ac:dyDescent="0.25">
      <c r="A970" s="3" t="s">
        <v>323</v>
      </c>
      <c r="B970" s="2" t="s">
        <v>680</v>
      </c>
      <c r="C970" s="1">
        <v>2041202</v>
      </c>
      <c r="D970" s="1">
        <v>0</v>
      </c>
      <c r="E970"/>
    </row>
    <row r="971" spans="1:5" ht="0" hidden="1" customHeight="1" x14ac:dyDescent="0.25">
      <c r="A971" s="3" t="s">
        <v>327</v>
      </c>
      <c r="B971" s="2" t="s">
        <v>681</v>
      </c>
      <c r="C971" s="1">
        <v>2041202</v>
      </c>
      <c r="D971" s="1">
        <v>0</v>
      </c>
      <c r="E971"/>
    </row>
    <row r="972" spans="1:5" ht="0" hidden="1" customHeight="1" x14ac:dyDescent="0.25">
      <c r="A972" s="3" t="s">
        <v>682</v>
      </c>
      <c r="B972" s="2" t="s">
        <v>683</v>
      </c>
      <c r="C972" s="1">
        <v>400000</v>
      </c>
      <c r="D972" s="1">
        <v>108533</v>
      </c>
      <c r="E972"/>
    </row>
    <row r="973" spans="1:5" ht="0" hidden="1" customHeight="1" x14ac:dyDescent="0.25">
      <c r="A973" s="3" t="s">
        <v>603</v>
      </c>
      <c r="B973" s="2" t="s">
        <v>684</v>
      </c>
      <c r="C973" s="1">
        <v>400000</v>
      </c>
      <c r="D973" s="1">
        <v>108533</v>
      </c>
      <c r="E973"/>
    </row>
    <row r="974" spans="1:5" ht="0" hidden="1" customHeight="1" x14ac:dyDescent="0.25">
      <c r="A974" s="3" t="s">
        <v>685</v>
      </c>
      <c r="B974" s="2" t="s">
        <v>686</v>
      </c>
      <c r="C974" s="1">
        <v>400000</v>
      </c>
      <c r="D974" s="1">
        <v>108533</v>
      </c>
      <c r="E974"/>
    </row>
    <row r="975" spans="1:5" ht="0" hidden="1" customHeight="1" x14ac:dyDescent="0.25">
      <c r="A975" s="3" t="s">
        <v>321</v>
      </c>
      <c r="B975" s="2" t="s">
        <v>687</v>
      </c>
      <c r="C975" s="1">
        <v>400000</v>
      </c>
      <c r="D975" s="1">
        <v>108533</v>
      </c>
      <c r="E975"/>
    </row>
    <row r="976" spans="1:5" ht="0" hidden="1" customHeight="1" x14ac:dyDescent="0.25">
      <c r="A976" s="3" t="s">
        <v>323</v>
      </c>
      <c r="B976" s="2" t="s">
        <v>688</v>
      </c>
      <c r="C976" s="1">
        <v>400000</v>
      </c>
      <c r="D976" s="1">
        <v>108533</v>
      </c>
      <c r="E976"/>
    </row>
    <row r="977" spans="1:5" ht="0" hidden="1" customHeight="1" x14ac:dyDescent="0.25">
      <c r="A977" s="3" t="s">
        <v>327</v>
      </c>
      <c r="B977" s="2" t="s">
        <v>689</v>
      </c>
      <c r="C977" s="1">
        <v>400000</v>
      </c>
      <c r="D977" s="1">
        <v>108533</v>
      </c>
      <c r="E977"/>
    </row>
    <row r="978" spans="1:5" ht="0" hidden="1" customHeight="1" x14ac:dyDescent="0.25">
      <c r="A978" s="3" t="s">
        <v>690</v>
      </c>
      <c r="B978" s="2" t="s">
        <v>691</v>
      </c>
      <c r="C978" s="1">
        <v>91000</v>
      </c>
      <c r="D978" s="1">
        <v>0</v>
      </c>
      <c r="E978"/>
    </row>
    <row r="979" spans="1:5" ht="0" hidden="1" customHeight="1" x14ac:dyDescent="0.25">
      <c r="A979" s="3" t="s">
        <v>692</v>
      </c>
      <c r="B979" s="2" t="s">
        <v>693</v>
      </c>
      <c r="C979" s="1">
        <v>91000</v>
      </c>
      <c r="D979" s="1">
        <v>0</v>
      </c>
      <c r="E979"/>
    </row>
    <row r="980" spans="1:5" ht="0" hidden="1" customHeight="1" x14ac:dyDescent="0.25">
      <c r="A980" s="3" t="s">
        <v>694</v>
      </c>
      <c r="B980" s="2" t="s">
        <v>695</v>
      </c>
      <c r="C980" s="1">
        <v>91000</v>
      </c>
      <c r="D980" s="1">
        <v>0</v>
      </c>
      <c r="E980"/>
    </row>
    <row r="981" spans="1:5" ht="0" hidden="1" customHeight="1" x14ac:dyDescent="0.25">
      <c r="A981" s="3" t="s">
        <v>696</v>
      </c>
      <c r="B981" s="2" t="s">
        <v>697</v>
      </c>
      <c r="C981" s="1">
        <v>91000</v>
      </c>
      <c r="D981" s="1">
        <v>0</v>
      </c>
      <c r="E981"/>
    </row>
    <row r="982" spans="1:5" ht="0" hidden="1" customHeight="1" x14ac:dyDescent="0.25">
      <c r="A982" s="3" t="s">
        <v>321</v>
      </c>
      <c r="B982" s="2" t="s">
        <v>698</v>
      </c>
      <c r="C982" s="1">
        <v>91000</v>
      </c>
      <c r="D982" s="1">
        <v>0</v>
      </c>
      <c r="E982"/>
    </row>
    <row r="983" spans="1:5" ht="0" hidden="1" customHeight="1" x14ac:dyDescent="0.25">
      <c r="A983" s="3" t="s">
        <v>323</v>
      </c>
      <c r="B983" s="2" t="s">
        <v>699</v>
      </c>
      <c r="C983" s="1">
        <v>91000</v>
      </c>
      <c r="D983" s="1">
        <v>0</v>
      </c>
      <c r="E983"/>
    </row>
    <row r="984" spans="1:5" ht="0" hidden="1" customHeight="1" x14ac:dyDescent="0.25">
      <c r="A984" s="3" t="s">
        <v>327</v>
      </c>
      <c r="B984" s="2" t="s">
        <v>700</v>
      </c>
      <c r="C984" s="1">
        <v>91000</v>
      </c>
      <c r="D984" s="1">
        <v>0</v>
      </c>
      <c r="E984"/>
    </row>
    <row r="985" spans="1:5" ht="0" hidden="1" customHeight="1" x14ac:dyDescent="0.25">
      <c r="A985" s="3" t="s">
        <v>701</v>
      </c>
      <c r="B985" s="2" t="s">
        <v>702</v>
      </c>
      <c r="C985" s="1">
        <v>336849000.44</v>
      </c>
      <c r="D985" s="1">
        <v>86173905.319999993</v>
      </c>
      <c r="E985"/>
    </row>
    <row r="986" spans="1:5" ht="0" hidden="1" customHeight="1" x14ac:dyDescent="0.25">
      <c r="A986" s="3" t="s">
        <v>703</v>
      </c>
      <c r="B986" s="2" t="s">
        <v>704</v>
      </c>
      <c r="C986" s="1">
        <v>78890000</v>
      </c>
      <c r="D986" s="1">
        <v>20759188.809999999</v>
      </c>
      <c r="E986"/>
    </row>
    <row r="987" spans="1:5" ht="0" hidden="1" customHeight="1" x14ac:dyDescent="0.25">
      <c r="A987" s="3" t="s">
        <v>576</v>
      </c>
      <c r="B987" s="2" t="s">
        <v>705</v>
      </c>
      <c r="C987" s="1">
        <v>300000</v>
      </c>
      <c r="D987" s="1">
        <v>0</v>
      </c>
      <c r="E987"/>
    </row>
    <row r="988" spans="1:5" ht="0" hidden="1" customHeight="1" x14ac:dyDescent="0.25">
      <c r="A988" s="3" t="s">
        <v>706</v>
      </c>
      <c r="B988" s="2" t="s">
        <v>707</v>
      </c>
      <c r="C988" s="1">
        <v>300000</v>
      </c>
      <c r="D988" s="1">
        <v>0</v>
      </c>
      <c r="E988"/>
    </row>
    <row r="989" spans="1:5" ht="0" hidden="1" customHeight="1" x14ac:dyDescent="0.25">
      <c r="A989" s="3" t="s">
        <v>708</v>
      </c>
      <c r="B989" s="2" t="s">
        <v>709</v>
      </c>
      <c r="C989" s="1">
        <v>300000</v>
      </c>
      <c r="D989" s="1">
        <v>0</v>
      </c>
      <c r="E989"/>
    </row>
    <row r="990" spans="1:5" ht="0" hidden="1" customHeight="1" x14ac:dyDescent="0.25">
      <c r="A990" s="3" t="s">
        <v>710</v>
      </c>
      <c r="B990" s="2" t="s">
        <v>711</v>
      </c>
      <c r="C990" s="1">
        <v>300000</v>
      </c>
      <c r="D990" s="1">
        <v>0</v>
      </c>
      <c r="E990"/>
    </row>
    <row r="991" spans="1:5" ht="0" hidden="1" customHeight="1" x14ac:dyDescent="0.25">
      <c r="A991" s="3" t="s">
        <v>712</v>
      </c>
      <c r="B991" s="2" t="s">
        <v>713</v>
      </c>
      <c r="C991" s="1">
        <v>300000</v>
      </c>
      <c r="D991" s="1">
        <v>0</v>
      </c>
      <c r="E991"/>
    </row>
    <row r="992" spans="1:5" ht="0" hidden="1" customHeight="1" x14ac:dyDescent="0.25">
      <c r="A992" s="3" t="s">
        <v>417</v>
      </c>
      <c r="B992" s="2" t="s">
        <v>714</v>
      </c>
      <c r="C992" s="1">
        <v>78590000</v>
      </c>
      <c r="D992" s="1">
        <v>20759188.809999999</v>
      </c>
      <c r="E992"/>
    </row>
    <row r="993" spans="1:5" ht="0" hidden="1" customHeight="1" x14ac:dyDescent="0.25">
      <c r="A993" s="3" t="s">
        <v>299</v>
      </c>
      <c r="B993" s="2" t="s">
        <v>715</v>
      </c>
      <c r="C993" s="1">
        <v>78318896</v>
      </c>
      <c r="D993" s="1">
        <v>20739188.809999999</v>
      </c>
      <c r="E993"/>
    </row>
    <row r="994" spans="1:5" ht="0" hidden="1" customHeight="1" x14ac:dyDescent="0.25">
      <c r="A994" s="3" t="s">
        <v>716</v>
      </c>
      <c r="B994" s="2" t="s">
        <v>717</v>
      </c>
      <c r="C994" s="1">
        <v>6428896</v>
      </c>
      <c r="D994" s="1">
        <v>1399663.96</v>
      </c>
      <c r="E994"/>
    </row>
    <row r="995" spans="1:5" ht="0" hidden="1" customHeight="1" x14ac:dyDescent="0.25">
      <c r="A995" s="3" t="s">
        <v>708</v>
      </c>
      <c r="B995" s="2" t="s">
        <v>718</v>
      </c>
      <c r="C995" s="1">
        <v>6428896</v>
      </c>
      <c r="D995" s="1">
        <v>1399663.96</v>
      </c>
      <c r="E995"/>
    </row>
    <row r="996" spans="1:5" ht="0" hidden="1" customHeight="1" x14ac:dyDescent="0.25">
      <c r="A996" s="3" t="s">
        <v>710</v>
      </c>
      <c r="B996" s="2" t="s">
        <v>719</v>
      </c>
      <c r="C996" s="1">
        <v>6428896</v>
      </c>
      <c r="D996" s="1">
        <v>1399663.96</v>
      </c>
      <c r="E996"/>
    </row>
    <row r="997" spans="1:5" ht="0" hidden="1" customHeight="1" x14ac:dyDescent="0.25">
      <c r="A997" s="3" t="s">
        <v>712</v>
      </c>
      <c r="B997" s="2" t="s">
        <v>720</v>
      </c>
      <c r="C997" s="1">
        <v>6428896</v>
      </c>
      <c r="D997" s="1">
        <v>1399663.96</v>
      </c>
      <c r="E997"/>
    </row>
    <row r="998" spans="1:5" ht="0" hidden="1" customHeight="1" x14ac:dyDescent="0.25">
      <c r="A998" s="3" t="s">
        <v>721</v>
      </c>
      <c r="B998" s="2" t="s">
        <v>722</v>
      </c>
      <c r="C998" s="1">
        <v>71451000</v>
      </c>
      <c r="D998" s="1">
        <v>19339524.850000001</v>
      </c>
      <c r="E998"/>
    </row>
    <row r="999" spans="1:5" ht="0" hidden="1" customHeight="1" x14ac:dyDescent="0.25">
      <c r="A999" s="3" t="s">
        <v>708</v>
      </c>
      <c r="B999" s="2" t="s">
        <v>723</v>
      </c>
      <c r="C999" s="1">
        <v>71451000</v>
      </c>
      <c r="D999" s="1">
        <v>19339524.850000001</v>
      </c>
      <c r="E999"/>
    </row>
    <row r="1000" spans="1:5" ht="0" hidden="1" customHeight="1" x14ac:dyDescent="0.25">
      <c r="A1000" s="3" t="s">
        <v>710</v>
      </c>
      <c r="B1000" s="2" t="s">
        <v>724</v>
      </c>
      <c r="C1000" s="1">
        <v>71451000</v>
      </c>
      <c r="D1000" s="1">
        <v>19339524.850000001</v>
      </c>
      <c r="E1000"/>
    </row>
    <row r="1001" spans="1:5" ht="0" hidden="1" customHeight="1" x14ac:dyDescent="0.25">
      <c r="A1001" s="3" t="s">
        <v>712</v>
      </c>
      <c r="B1001" s="2" t="s">
        <v>725</v>
      </c>
      <c r="C1001" s="1">
        <v>71451000</v>
      </c>
      <c r="D1001" s="1">
        <v>19339524.850000001</v>
      </c>
      <c r="E1001"/>
    </row>
    <row r="1002" spans="1:5" ht="0" hidden="1" customHeight="1" x14ac:dyDescent="0.25">
      <c r="A1002" s="3" t="s">
        <v>726</v>
      </c>
      <c r="B1002" s="2" t="s">
        <v>727</v>
      </c>
      <c r="C1002" s="1">
        <v>439000</v>
      </c>
      <c r="D1002" s="1">
        <v>0</v>
      </c>
      <c r="E1002"/>
    </row>
    <row r="1003" spans="1:5" ht="0" hidden="1" customHeight="1" x14ac:dyDescent="0.25">
      <c r="A1003" s="3" t="s">
        <v>708</v>
      </c>
      <c r="B1003" s="2" t="s">
        <v>728</v>
      </c>
      <c r="C1003" s="1">
        <v>439000</v>
      </c>
      <c r="D1003" s="1">
        <v>0</v>
      </c>
      <c r="E1003"/>
    </row>
    <row r="1004" spans="1:5" ht="0" hidden="1" customHeight="1" x14ac:dyDescent="0.25">
      <c r="A1004" s="3" t="s">
        <v>710</v>
      </c>
      <c r="B1004" s="2" t="s">
        <v>729</v>
      </c>
      <c r="C1004" s="1">
        <v>439000</v>
      </c>
      <c r="D1004" s="1">
        <v>0</v>
      </c>
      <c r="E1004"/>
    </row>
    <row r="1005" spans="1:5" ht="0" hidden="1" customHeight="1" x14ac:dyDescent="0.25">
      <c r="A1005" s="3" t="s">
        <v>712</v>
      </c>
      <c r="B1005" s="2" t="s">
        <v>730</v>
      </c>
      <c r="C1005" s="1">
        <v>439000</v>
      </c>
      <c r="D1005" s="1">
        <v>0</v>
      </c>
      <c r="E1005"/>
    </row>
    <row r="1006" spans="1:5" ht="0" hidden="1" customHeight="1" x14ac:dyDescent="0.25">
      <c r="A1006" s="3" t="s">
        <v>731</v>
      </c>
      <c r="B1006" s="2" t="s">
        <v>732</v>
      </c>
      <c r="C1006" s="1">
        <v>271104</v>
      </c>
      <c r="D1006" s="1">
        <v>20000</v>
      </c>
      <c r="E1006"/>
    </row>
    <row r="1007" spans="1:5" ht="0" hidden="1" customHeight="1" x14ac:dyDescent="0.25">
      <c r="A1007" s="3" t="s">
        <v>731</v>
      </c>
      <c r="B1007" s="2" t="s">
        <v>733</v>
      </c>
      <c r="C1007" s="1">
        <v>271104</v>
      </c>
      <c r="D1007" s="1">
        <v>20000</v>
      </c>
      <c r="E1007"/>
    </row>
    <row r="1008" spans="1:5" ht="0" hidden="1" customHeight="1" x14ac:dyDescent="0.25">
      <c r="A1008" s="3" t="s">
        <v>708</v>
      </c>
      <c r="B1008" s="2" t="s">
        <v>734</v>
      </c>
      <c r="C1008" s="1">
        <v>271104</v>
      </c>
      <c r="D1008" s="1">
        <v>20000</v>
      </c>
      <c r="E1008"/>
    </row>
    <row r="1009" spans="1:5" ht="0" hidden="1" customHeight="1" x14ac:dyDescent="0.25">
      <c r="A1009" s="3" t="s">
        <v>710</v>
      </c>
      <c r="B1009" s="2" t="s">
        <v>735</v>
      </c>
      <c r="C1009" s="1">
        <v>271104</v>
      </c>
      <c r="D1009" s="1">
        <v>20000</v>
      </c>
      <c r="E1009"/>
    </row>
    <row r="1010" spans="1:5" ht="0" hidden="1" customHeight="1" x14ac:dyDescent="0.25">
      <c r="A1010" s="3" t="s">
        <v>712</v>
      </c>
      <c r="B1010" s="2" t="s">
        <v>736</v>
      </c>
      <c r="C1010" s="1">
        <v>271104</v>
      </c>
      <c r="D1010" s="1">
        <v>20000</v>
      </c>
      <c r="E1010"/>
    </row>
    <row r="1011" spans="1:5" ht="0" hidden="1" customHeight="1" x14ac:dyDescent="0.25">
      <c r="A1011" s="3" t="s">
        <v>737</v>
      </c>
      <c r="B1011" s="2" t="s">
        <v>738</v>
      </c>
      <c r="C1011" s="1">
        <v>220893642</v>
      </c>
      <c r="D1011" s="1">
        <v>56915409.229999997</v>
      </c>
      <c r="E1011"/>
    </row>
    <row r="1012" spans="1:5" ht="0" hidden="1" customHeight="1" x14ac:dyDescent="0.25">
      <c r="A1012" s="3" t="s">
        <v>417</v>
      </c>
      <c r="B1012" s="2" t="s">
        <v>739</v>
      </c>
      <c r="C1012" s="1">
        <v>220893642</v>
      </c>
      <c r="D1012" s="1">
        <v>56915409.229999997</v>
      </c>
      <c r="E1012"/>
    </row>
    <row r="1013" spans="1:5" ht="0" hidden="1" customHeight="1" x14ac:dyDescent="0.25">
      <c r="A1013" s="3" t="s">
        <v>299</v>
      </c>
      <c r="B1013" s="2" t="s">
        <v>740</v>
      </c>
      <c r="C1013" s="1">
        <v>217266941</v>
      </c>
      <c r="D1013" s="1">
        <v>56438511.229999997</v>
      </c>
      <c r="E1013"/>
    </row>
    <row r="1014" spans="1:5" ht="0" hidden="1" customHeight="1" x14ac:dyDescent="0.25">
      <c r="A1014" s="3" t="s">
        <v>741</v>
      </c>
      <c r="B1014" s="2" t="s">
        <v>742</v>
      </c>
      <c r="C1014" s="1">
        <v>14230705</v>
      </c>
      <c r="D1014" s="1">
        <v>3595297.87</v>
      </c>
      <c r="E1014"/>
    </row>
    <row r="1015" spans="1:5" ht="0" hidden="1" customHeight="1" x14ac:dyDescent="0.25">
      <c r="A1015" s="3" t="s">
        <v>708</v>
      </c>
      <c r="B1015" s="2" t="s">
        <v>743</v>
      </c>
      <c r="C1015" s="1">
        <v>14230705</v>
      </c>
      <c r="D1015" s="1">
        <v>3595297.87</v>
      </c>
      <c r="E1015"/>
    </row>
    <row r="1016" spans="1:5" ht="0" hidden="1" customHeight="1" x14ac:dyDescent="0.25">
      <c r="A1016" s="3" t="s">
        <v>710</v>
      </c>
      <c r="B1016" s="2" t="s">
        <v>744</v>
      </c>
      <c r="C1016" s="1">
        <v>14230705</v>
      </c>
      <c r="D1016" s="1">
        <v>3595297.87</v>
      </c>
      <c r="E1016"/>
    </row>
    <row r="1017" spans="1:5" ht="0" hidden="1" customHeight="1" x14ac:dyDescent="0.25">
      <c r="A1017" s="3" t="s">
        <v>712</v>
      </c>
      <c r="B1017" s="2" t="s">
        <v>745</v>
      </c>
      <c r="C1017" s="1">
        <v>14230705</v>
      </c>
      <c r="D1017" s="1">
        <v>3595297.87</v>
      </c>
      <c r="E1017"/>
    </row>
    <row r="1018" spans="1:5" ht="0" hidden="1" customHeight="1" x14ac:dyDescent="0.25">
      <c r="A1018" s="3" t="s">
        <v>746</v>
      </c>
      <c r="B1018" s="2" t="s">
        <v>747</v>
      </c>
      <c r="C1018" s="1">
        <v>1569000</v>
      </c>
      <c r="D1018" s="1">
        <v>445266</v>
      </c>
      <c r="E1018"/>
    </row>
    <row r="1019" spans="1:5" ht="0" hidden="1" customHeight="1" x14ac:dyDescent="0.25">
      <c r="A1019" s="3" t="s">
        <v>708</v>
      </c>
      <c r="B1019" s="2" t="s">
        <v>748</v>
      </c>
      <c r="C1019" s="1">
        <v>1569000</v>
      </c>
      <c r="D1019" s="1">
        <v>445266</v>
      </c>
      <c r="E1019"/>
    </row>
    <row r="1020" spans="1:5" ht="0" hidden="1" customHeight="1" x14ac:dyDescent="0.25">
      <c r="A1020" s="3" t="s">
        <v>710</v>
      </c>
      <c r="B1020" s="2" t="s">
        <v>749</v>
      </c>
      <c r="C1020" s="1">
        <v>1569000</v>
      </c>
      <c r="D1020" s="1">
        <v>445266</v>
      </c>
      <c r="E1020"/>
    </row>
    <row r="1021" spans="1:5" ht="0" hidden="1" customHeight="1" x14ac:dyDescent="0.25">
      <c r="A1021" s="3" t="s">
        <v>712</v>
      </c>
      <c r="B1021" s="2" t="s">
        <v>750</v>
      </c>
      <c r="C1021" s="1">
        <v>1569000</v>
      </c>
      <c r="D1021" s="1">
        <v>445266</v>
      </c>
      <c r="E1021"/>
    </row>
    <row r="1022" spans="1:5" ht="0" hidden="1" customHeight="1" x14ac:dyDescent="0.25">
      <c r="A1022" s="3" t="s">
        <v>751</v>
      </c>
      <c r="B1022" s="2" t="s">
        <v>752</v>
      </c>
      <c r="C1022" s="1">
        <v>174773000</v>
      </c>
      <c r="D1022" s="1">
        <v>45714807.359999999</v>
      </c>
      <c r="E1022"/>
    </row>
    <row r="1023" spans="1:5" ht="0" hidden="1" customHeight="1" x14ac:dyDescent="0.25">
      <c r="A1023" s="3" t="s">
        <v>708</v>
      </c>
      <c r="B1023" s="2" t="s">
        <v>753</v>
      </c>
      <c r="C1023" s="1">
        <v>174773000</v>
      </c>
      <c r="D1023" s="1">
        <v>45714807.359999999</v>
      </c>
      <c r="E1023"/>
    </row>
    <row r="1024" spans="1:5" ht="0" hidden="1" customHeight="1" x14ac:dyDescent="0.25">
      <c r="A1024" s="3" t="s">
        <v>710</v>
      </c>
      <c r="B1024" s="2" t="s">
        <v>754</v>
      </c>
      <c r="C1024" s="1">
        <v>174773000</v>
      </c>
      <c r="D1024" s="1">
        <v>45714807.359999999</v>
      </c>
      <c r="E1024"/>
    </row>
    <row r="1025" spans="1:5" ht="0" hidden="1" customHeight="1" x14ac:dyDescent="0.25">
      <c r="A1025" s="3" t="s">
        <v>712</v>
      </c>
      <c r="B1025" s="2" t="s">
        <v>755</v>
      </c>
      <c r="C1025" s="1">
        <v>174773000</v>
      </c>
      <c r="D1025" s="1">
        <v>45714807.359999999</v>
      </c>
      <c r="E1025"/>
    </row>
    <row r="1026" spans="1:5" ht="0" hidden="1" customHeight="1" x14ac:dyDescent="0.25">
      <c r="A1026" s="3" t="s">
        <v>756</v>
      </c>
      <c r="B1026" s="2" t="s">
        <v>757</v>
      </c>
      <c r="C1026" s="1">
        <v>1127000</v>
      </c>
      <c r="D1026" s="1">
        <v>0</v>
      </c>
      <c r="E1026"/>
    </row>
    <row r="1027" spans="1:5" ht="0" hidden="1" customHeight="1" x14ac:dyDescent="0.25">
      <c r="A1027" s="3" t="s">
        <v>708</v>
      </c>
      <c r="B1027" s="2" t="s">
        <v>758</v>
      </c>
      <c r="C1027" s="1">
        <v>1127000</v>
      </c>
      <c r="D1027" s="1">
        <v>0</v>
      </c>
      <c r="E1027"/>
    </row>
    <row r="1028" spans="1:5" ht="0" hidden="1" customHeight="1" x14ac:dyDescent="0.25">
      <c r="A1028" s="3" t="s">
        <v>710</v>
      </c>
      <c r="B1028" s="2" t="s">
        <v>759</v>
      </c>
      <c r="C1028" s="1">
        <v>1127000</v>
      </c>
      <c r="D1028" s="1">
        <v>0</v>
      </c>
      <c r="E1028"/>
    </row>
    <row r="1029" spans="1:5" ht="0" hidden="1" customHeight="1" x14ac:dyDescent="0.25">
      <c r="A1029" s="3" t="s">
        <v>712</v>
      </c>
      <c r="B1029" s="2" t="s">
        <v>760</v>
      </c>
      <c r="C1029" s="1">
        <v>1127000</v>
      </c>
      <c r="D1029" s="1">
        <v>0</v>
      </c>
      <c r="E1029"/>
    </row>
    <row r="1030" spans="1:5" ht="0" hidden="1" customHeight="1" x14ac:dyDescent="0.25">
      <c r="A1030" s="3" t="s">
        <v>761</v>
      </c>
      <c r="B1030" s="2" t="s">
        <v>762</v>
      </c>
      <c r="C1030" s="1">
        <v>6123168</v>
      </c>
      <c r="D1030" s="1">
        <v>1832018</v>
      </c>
      <c r="E1030"/>
    </row>
    <row r="1031" spans="1:5" ht="0" hidden="1" customHeight="1" x14ac:dyDescent="0.25">
      <c r="A1031" s="3" t="s">
        <v>708</v>
      </c>
      <c r="B1031" s="2" t="s">
        <v>763</v>
      </c>
      <c r="C1031" s="1">
        <v>6123168</v>
      </c>
      <c r="D1031" s="1">
        <v>1832018</v>
      </c>
      <c r="E1031"/>
    </row>
    <row r="1032" spans="1:5" ht="0" hidden="1" customHeight="1" x14ac:dyDescent="0.25">
      <c r="A1032" s="3" t="s">
        <v>710</v>
      </c>
      <c r="B1032" s="2" t="s">
        <v>764</v>
      </c>
      <c r="C1032" s="1">
        <v>6123168</v>
      </c>
      <c r="D1032" s="1">
        <v>1832018</v>
      </c>
      <c r="E1032"/>
    </row>
    <row r="1033" spans="1:5" ht="0" hidden="1" customHeight="1" x14ac:dyDescent="0.25">
      <c r="A1033" s="3" t="s">
        <v>765</v>
      </c>
      <c r="B1033" s="2" t="s">
        <v>766</v>
      </c>
      <c r="C1033" s="1">
        <v>6123168</v>
      </c>
      <c r="D1033" s="1">
        <v>1832018</v>
      </c>
      <c r="E1033"/>
    </row>
    <row r="1034" spans="1:5" ht="0" hidden="1" customHeight="1" x14ac:dyDescent="0.25">
      <c r="A1034" s="3" t="s">
        <v>408</v>
      </c>
      <c r="B1034" s="2" t="s">
        <v>767</v>
      </c>
      <c r="C1034" s="1">
        <v>19444068</v>
      </c>
      <c r="D1034" s="1">
        <v>4851122</v>
      </c>
      <c r="E1034"/>
    </row>
    <row r="1035" spans="1:5" ht="0" hidden="1" customHeight="1" x14ac:dyDescent="0.25">
      <c r="A1035" s="3" t="s">
        <v>768</v>
      </c>
      <c r="B1035" s="2" t="s">
        <v>769</v>
      </c>
      <c r="C1035" s="1">
        <v>445284</v>
      </c>
      <c r="D1035" s="1">
        <v>111321</v>
      </c>
      <c r="E1035"/>
    </row>
    <row r="1036" spans="1:5" ht="0" hidden="1" customHeight="1" x14ac:dyDescent="0.25">
      <c r="A1036" s="3" t="s">
        <v>708</v>
      </c>
      <c r="B1036" s="2" t="s">
        <v>770</v>
      </c>
      <c r="C1036" s="1">
        <v>445284</v>
      </c>
      <c r="D1036" s="1">
        <v>111321</v>
      </c>
      <c r="E1036"/>
    </row>
    <row r="1037" spans="1:5" ht="0" hidden="1" customHeight="1" x14ac:dyDescent="0.25">
      <c r="A1037" s="3" t="s">
        <v>710</v>
      </c>
      <c r="B1037" s="2" t="s">
        <v>771</v>
      </c>
      <c r="C1037" s="1">
        <v>445284</v>
      </c>
      <c r="D1037" s="1">
        <v>111321</v>
      </c>
      <c r="E1037"/>
    </row>
    <row r="1038" spans="1:5" ht="0" hidden="1" customHeight="1" x14ac:dyDescent="0.25">
      <c r="A1038" s="3" t="s">
        <v>765</v>
      </c>
      <c r="B1038" s="2" t="s">
        <v>772</v>
      </c>
      <c r="C1038" s="1">
        <v>445284</v>
      </c>
      <c r="D1038" s="1">
        <v>111321</v>
      </c>
      <c r="E1038"/>
    </row>
    <row r="1039" spans="1:5" ht="0" hidden="1" customHeight="1" x14ac:dyDescent="0.25">
      <c r="A1039" s="3" t="s">
        <v>268</v>
      </c>
      <c r="B1039" s="2" t="s">
        <v>773</v>
      </c>
      <c r="C1039" s="1">
        <v>18998784</v>
      </c>
      <c r="D1039" s="1">
        <v>4739801</v>
      </c>
      <c r="E1039"/>
    </row>
    <row r="1040" spans="1:5" ht="0" hidden="1" customHeight="1" x14ac:dyDescent="0.25">
      <c r="A1040" s="3" t="s">
        <v>708</v>
      </c>
      <c r="B1040" s="2" t="s">
        <v>774</v>
      </c>
      <c r="C1040" s="1">
        <v>18998784</v>
      </c>
      <c r="D1040" s="1">
        <v>4739801</v>
      </c>
      <c r="E1040"/>
    </row>
    <row r="1041" spans="1:5" ht="0" hidden="1" customHeight="1" x14ac:dyDescent="0.25">
      <c r="A1041" s="3" t="s">
        <v>710</v>
      </c>
      <c r="B1041" s="2" t="s">
        <v>775</v>
      </c>
      <c r="C1041" s="1">
        <v>18998784</v>
      </c>
      <c r="D1041" s="1">
        <v>4739801</v>
      </c>
      <c r="E1041"/>
    </row>
    <row r="1042" spans="1:5" ht="0" hidden="1" customHeight="1" x14ac:dyDescent="0.25">
      <c r="A1042" s="3" t="s">
        <v>765</v>
      </c>
      <c r="B1042" s="2" t="s">
        <v>776</v>
      </c>
      <c r="C1042" s="1">
        <v>18998784</v>
      </c>
      <c r="D1042" s="1">
        <v>4739801</v>
      </c>
      <c r="E1042"/>
    </row>
    <row r="1043" spans="1:5" ht="0" hidden="1" customHeight="1" x14ac:dyDescent="0.25">
      <c r="A1043" s="3" t="s">
        <v>777</v>
      </c>
      <c r="B1043" s="2" t="s">
        <v>778</v>
      </c>
      <c r="C1043" s="1">
        <v>260000</v>
      </c>
      <c r="D1043" s="1">
        <v>0</v>
      </c>
      <c r="E1043"/>
    </row>
    <row r="1044" spans="1:5" ht="0" hidden="1" customHeight="1" x14ac:dyDescent="0.25">
      <c r="A1044" s="3" t="s">
        <v>777</v>
      </c>
      <c r="B1044" s="2" t="s">
        <v>779</v>
      </c>
      <c r="C1044" s="1">
        <v>260000</v>
      </c>
      <c r="D1044" s="1">
        <v>0</v>
      </c>
      <c r="E1044"/>
    </row>
    <row r="1045" spans="1:5" ht="0" hidden="1" customHeight="1" x14ac:dyDescent="0.25">
      <c r="A1045" s="3" t="s">
        <v>708</v>
      </c>
      <c r="B1045" s="2" t="s">
        <v>780</v>
      </c>
      <c r="C1045" s="1">
        <v>260000</v>
      </c>
      <c r="D1045" s="1">
        <v>0</v>
      </c>
      <c r="E1045"/>
    </row>
    <row r="1046" spans="1:5" ht="0" hidden="1" customHeight="1" x14ac:dyDescent="0.25">
      <c r="A1046" s="3" t="s">
        <v>710</v>
      </c>
      <c r="B1046" s="2" t="s">
        <v>781</v>
      </c>
      <c r="C1046" s="1">
        <v>260000</v>
      </c>
      <c r="D1046" s="1">
        <v>0</v>
      </c>
      <c r="E1046"/>
    </row>
    <row r="1047" spans="1:5" ht="0" hidden="1" customHeight="1" x14ac:dyDescent="0.25">
      <c r="A1047" s="3" t="s">
        <v>712</v>
      </c>
      <c r="B1047" s="2" t="s">
        <v>782</v>
      </c>
      <c r="C1047" s="1">
        <v>260000</v>
      </c>
      <c r="D1047" s="1">
        <v>0</v>
      </c>
      <c r="E1047"/>
    </row>
    <row r="1048" spans="1:5" ht="0" hidden="1" customHeight="1" x14ac:dyDescent="0.25">
      <c r="A1048" s="3" t="s">
        <v>731</v>
      </c>
      <c r="B1048" s="2" t="s">
        <v>783</v>
      </c>
      <c r="C1048" s="1">
        <v>2425600</v>
      </c>
      <c r="D1048" s="1">
        <v>225090</v>
      </c>
      <c r="E1048"/>
    </row>
    <row r="1049" spans="1:5" ht="0" hidden="1" customHeight="1" x14ac:dyDescent="0.25">
      <c r="A1049" s="3" t="s">
        <v>731</v>
      </c>
      <c r="B1049" s="2" t="s">
        <v>784</v>
      </c>
      <c r="C1049" s="1">
        <v>2425600</v>
      </c>
      <c r="D1049" s="1">
        <v>225090</v>
      </c>
      <c r="E1049"/>
    </row>
    <row r="1050" spans="1:5" ht="0" hidden="1" customHeight="1" x14ac:dyDescent="0.25">
      <c r="A1050" s="3" t="s">
        <v>708</v>
      </c>
      <c r="B1050" s="2" t="s">
        <v>785</v>
      </c>
      <c r="C1050" s="1">
        <v>2425600</v>
      </c>
      <c r="D1050" s="1">
        <v>225090</v>
      </c>
      <c r="E1050"/>
    </row>
    <row r="1051" spans="1:5" ht="0" hidden="1" customHeight="1" x14ac:dyDescent="0.25">
      <c r="A1051" s="3" t="s">
        <v>710</v>
      </c>
      <c r="B1051" s="2" t="s">
        <v>786</v>
      </c>
      <c r="C1051" s="1">
        <v>2425600</v>
      </c>
      <c r="D1051" s="1">
        <v>225090</v>
      </c>
      <c r="E1051"/>
    </row>
    <row r="1052" spans="1:5" ht="0" hidden="1" customHeight="1" x14ac:dyDescent="0.25">
      <c r="A1052" s="3" t="s">
        <v>712</v>
      </c>
      <c r="B1052" s="2" t="s">
        <v>787</v>
      </c>
      <c r="C1052" s="1">
        <v>2425600</v>
      </c>
      <c r="D1052" s="1">
        <v>225090</v>
      </c>
      <c r="E1052"/>
    </row>
    <row r="1053" spans="1:5" ht="0" hidden="1" customHeight="1" x14ac:dyDescent="0.25">
      <c r="A1053" s="3" t="s">
        <v>299</v>
      </c>
      <c r="B1053" s="2" t="s">
        <v>788</v>
      </c>
      <c r="C1053" s="1">
        <v>941101</v>
      </c>
      <c r="D1053" s="1">
        <v>251808</v>
      </c>
      <c r="E1053"/>
    </row>
    <row r="1054" spans="1:5" ht="0" hidden="1" customHeight="1" x14ac:dyDescent="0.25">
      <c r="A1054" s="3" t="s">
        <v>299</v>
      </c>
      <c r="B1054" s="2" t="s">
        <v>789</v>
      </c>
      <c r="C1054" s="1">
        <v>941101</v>
      </c>
      <c r="D1054" s="1">
        <v>251808</v>
      </c>
      <c r="E1054"/>
    </row>
    <row r="1055" spans="1:5" ht="0" hidden="1" customHeight="1" x14ac:dyDescent="0.25">
      <c r="A1055" s="3" t="s">
        <v>790</v>
      </c>
      <c r="B1055" s="2" t="s">
        <v>791</v>
      </c>
      <c r="C1055" s="1">
        <v>941101</v>
      </c>
      <c r="D1055" s="1">
        <v>251808</v>
      </c>
      <c r="E1055"/>
    </row>
    <row r="1056" spans="1:5" ht="0" hidden="1" customHeight="1" x14ac:dyDescent="0.25">
      <c r="A1056" s="3" t="s">
        <v>708</v>
      </c>
      <c r="B1056" s="2" t="s">
        <v>792</v>
      </c>
      <c r="C1056" s="1">
        <v>941101</v>
      </c>
      <c r="D1056" s="1">
        <v>251808</v>
      </c>
      <c r="E1056"/>
    </row>
    <row r="1057" spans="1:5" ht="0" hidden="1" customHeight="1" x14ac:dyDescent="0.25">
      <c r="A1057" s="3" t="s">
        <v>710</v>
      </c>
      <c r="B1057" s="2" t="s">
        <v>793</v>
      </c>
      <c r="C1057" s="1">
        <v>941101</v>
      </c>
      <c r="D1057" s="1">
        <v>251808</v>
      </c>
      <c r="E1057"/>
    </row>
    <row r="1058" spans="1:5" ht="0" hidden="1" customHeight="1" x14ac:dyDescent="0.25">
      <c r="A1058" s="3" t="s">
        <v>765</v>
      </c>
      <c r="B1058" s="2" t="s">
        <v>794</v>
      </c>
      <c r="C1058" s="1">
        <v>941101</v>
      </c>
      <c r="D1058" s="1">
        <v>251808</v>
      </c>
      <c r="E1058"/>
    </row>
    <row r="1059" spans="1:5" ht="0" hidden="1" customHeight="1" x14ac:dyDescent="0.25">
      <c r="A1059" s="3" t="s">
        <v>795</v>
      </c>
      <c r="B1059" s="2" t="s">
        <v>796</v>
      </c>
      <c r="C1059" s="1">
        <v>16482615.439999999</v>
      </c>
      <c r="D1059" s="1">
        <v>4696836.2300000004</v>
      </c>
      <c r="E1059"/>
    </row>
    <row r="1060" spans="1:5" ht="0" hidden="1" customHeight="1" x14ac:dyDescent="0.25">
      <c r="A1060" s="3" t="s">
        <v>797</v>
      </c>
      <c r="B1060" s="2" t="s">
        <v>798</v>
      </c>
      <c r="C1060" s="1">
        <v>16482615.439999999</v>
      </c>
      <c r="D1060" s="1">
        <v>4696836.2300000004</v>
      </c>
      <c r="E1060"/>
    </row>
    <row r="1061" spans="1:5" ht="0" hidden="1" customHeight="1" x14ac:dyDescent="0.25">
      <c r="A1061" s="3" t="s">
        <v>799</v>
      </c>
      <c r="B1061" s="2" t="s">
        <v>800</v>
      </c>
      <c r="C1061" s="1">
        <v>100000</v>
      </c>
      <c r="D1061" s="1">
        <v>0</v>
      </c>
      <c r="E1061"/>
    </row>
    <row r="1062" spans="1:5" ht="0" hidden="1" customHeight="1" x14ac:dyDescent="0.25">
      <c r="A1062" s="3" t="s">
        <v>799</v>
      </c>
      <c r="B1062" s="2" t="s">
        <v>801</v>
      </c>
      <c r="C1062" s="1">
        <v>100000</v>
      </c>
      <c r="D1062" s="1">
        <v>0</v>
      </c>
      <c r="E1062"/>
    </row>
    <row r="1063" spans="1:5" ht="0" hidden="1" customHeight="1" x14ac:dyDescent="0.25">
      <c r="A1063" s="3" t="s">
        <v>708</v>
      </c>
      <c r="B1063" s="2" t="s">
        <v>802</v>
      </c>
      <c r="C1063" s="1">
        <v>100000</v>
      </c>
      <c r="D1063" s="1">
        <v>0</v>
      </c>
      <c r="E1063"/>
    </row>
    <row r="1064" spans="1:5" ht="0" hidden="1" customHeight="1" x14ac:dyDescent="0.25">
      <c r="A1064" s="3" t="s">
        <v>710</v>
      </c>
      <c r="B1064" s="2" t="s">
        <v>803</v>
      </c>
      <c r="C1064" s="1">
        <v>100000</v>
      </c>
      <c r="D1064" s="1">
        <v>0</v>
      </c>
      <c r="E1064"/>
    </row>
    <row r="1065" spans="1:5" ht="0" hidden="1" customHeight="1" x14ac:dyDescent="0.25">
      <c r="A1065" s="3" t="s">
        <v>712</v>
      </c>
      <c r="B1065" s="2" t="s">
        <v>804</v>
      </c>
      <c r="C1065" s="1">
        <v>100000</v>
      </c>
      <c r="D1065" s="1">
        <v>0</v>
      </c>
      <c r="E1065"/>
    </row>
    <row r="1066" spans="1:5" ht="0" hidden="1" customHeight="1" x14ac:dyDescent="0.25">
      <c r="A1066" s="3" t="s">
        <v>805</v>
      </c>
      <c r="B1066" s="2" t="s">
        <v>806</v>
      </c>
      <c r="C1066" s="1">
        <v>16382615.439999999</v>
      </c>
      <c r="D1066" s="1">
        <v>4696836.2300000004</v>
      </c>
      <c r="E1066"/>
    </row>
    <row r="1067" spans="1:5" ht="0" hidden="1" customHeight="1" x14ac:dyDescent="0.25">
      <c r="A1067" s="3" t="s">
        <v>807</v>
      </c>
      <c r="B1067" s="2" t="s">
        <v>808</v>
      </c>
      <c r="C1067" s="1">
        <v>16382615.439999999</v>
      </c>
      <c r="D1067" s="1">
        <v>4696836.2300000004</v>
      </c>
      <c r="E1067"/>
    </row>
    <row r="1068" spans="1:5" ht="0" hidden="1" customHeight="1" x14ac:dyDescent="0.25">
      <c r="A1068" s="3" t="s">
        <v>708</v>
      </c>
      <c r="B1068" s="2" t="s">
        <v>809</v>
      </c>
      <c r="C1068" s="1">
        <v>16382615.439999999</v>
      </c>
      <c r="D1068" s="1">
        <v>4696836.2300000004</v>
      </c>
      <c r="E1068"/>
    </row>
    <row r="1069" spans="1:5" ht="0" hidden="1" customHeight="1" x14ac:dyDescent="0.25">
      <c r="A1069" s="3" t="s">
        <v>710</v>
      </c>
      <c r="B1069" s="2" t="s">
        <v>810</v>
      </c>
      <c r="C1069" s="1">
        <v>16382615.439999999</v>
      </c>
      <c r="D1069" s="1">
        <v>4696836.2300000004</v>
      </c>
      <c r="E1069"/>
    </row>
    <row r="1070" spans="1:5" ht="0" hidden="1" customHeight="1" x14ac:dyDescent="0.25">
      <c r="A1070" s="3" t="s">
        <v>712</v>
      </c>
      <c r="B1070" s="2" t="s">
        <v>811</v>
      </c>
      <c r="C1070" s="1">
        <v>16382615.439999999</v>
      </c>
      <c r="D1070" s="1">
        <v>4696836.2300000004</v>
      </c>
      <c r="E1070"/>
    </row>
    <row r="1071" spans="1:5" ht="0" hidden="1" customHeight="1" x14ac:dyDescent="0.25">
      <c r="A1071" s="3" t="s">
        <v>812</v>
      </c>
      <c r="B1071" s="2" t="s">
        <v>813</v>
      </c>
      <c r="C1071" s="1">
        <v>4676000</v>
      </c>
      <c r="D1071" s="1">
        <v>0</v>
      </c>
      <c r="E1071"/>
    </row>
    <row r="1072" spans="1:5" ht="0" hidden="1" customHeight="1" x14ac:dyDescent="0.25">
      <c r="A1072" s="3" t="s">
        <v>417</v>
      </c>
      <c r="B1072" s="2" t="s">
        <v>814</v>
      </c>
      <c r="C1072" s="1">
        <v>4676000</v>
      </c>
      <c r="D1072" s="1">
        <v>0</v>
      </c>
      <c r="E1072"/>
    </row>
    <row r="1073" spans="1:5" ht="0" hidden="1" customHeight="1" x14ac:dyDescent="0.25">
      <c r="A1073" s="3" t="s">
        <v>815</v>
      </c>
      <c r="B1073" s="2" t="s">
        <v>816</v>
      </c>
      <c r="C1073" s="1">
        <v>4676000</v>
      </c>
      <c r="D1073" s="1">
        <v>0</v>
      </c>
      <c r="E1073"/>
    </row>
    <row r="1074" spans="1:5" ht="0" hidden="1" customHeight="1" x14ac:dyDescent="0.25">
      <c r="A1074" s="3" t="s">
        <v>603</v>
      </c>
      <c r="B1074" s="2" t="s">
        <v>817</v>
      </c>
      <c r="C1074" s="1">
        <v>4676000</v>
      </c>
      <c r="D1074" s="1">
        <v>0</v>
      </c>
      <c r="E1074"/>
    </row>
    <row r="1075" spans="1:5" ht="0" hidden="1" customHeight="1" x14ac:dyDescent="0.25">
      <c r="A1075" s="3" t="s">
        <v>818</v>
      </c>
      <c r="B1075" s="2" t="s">
        <v>819</v>
      </c>
      <c r="C1075" s="1">
        <v>4676000</v>
      </c>
      <c r="D1075" s="1">
        <v>0</v>
      </c>
      <c r="E1075"/>
    </row>
    <row r="1076" spans="1:5" ht="0" hidden="1" customHeight="1" x14ac:dyDescent="0.25">
      <c r="A1076" s="3" t="s">
        <v>708</v>
      </c>
      <c r="B1076" s="2" t="s">
        <v>820</v>
      </c>
      <c r="C1076" s="1">
        <v>4676000</v>
      </c>
      <c r="D1076" s="1">
        <v>0</v>
      </c>
      <c r="E1076"/>
    </row>
    <row r="1077" spans="1:5" ht="0" hidden="1" customHeight="1" x14ac:dyDescent="0.25">
      <c r="A1077" s="3" t="s">
        <v>710</v>
      </c>
      <c r="B1077" s="2" t="s">
        <v>821</v>
      </c>
      <c r="C1077" s="1">
        <v>4676000</v>
      </c>
      <c r="D1077" s="1">
        <v>0</v>
      </c>
      <c r="E1077"/>
    </row>
    <row r="1078" spans="1:5" ht="0" hidden="1" customHeight="1" x14ac:dyDescent="0.25">
      <c r="A1078" s="3" t="s">
        <v>712</v>
      </c>
      <c r="B1078" s="2" t="s">
        <v>822</v>
      </c>
      <c r="C1078" s="1">
        <v>4676000</v>
      </c>
      <c r="D1078" s="1">
        <v>0</v>
      </c>
      <c r="E1078"/>
    </row>
    <row r="1079" spans="1:5" ht="0" hidden="1" customHeight="1" x14ac:dyDescent="0.25">
      <c r="A1079" s="3" t="s">
        <v>823</v>
      </c>
      <c r="B1079" s="2" t="s">
        <v>824</v>
      </c>
      <c r="C1079" s="1">
        <v>15906743</v>
      </c>
      <c r="D1079" s="1">
        <v>3802471.05</v>
      </c>
      <c r="E1079"/>
    </row>
    <row r="1080" spans="1:5" ht="0" hidden="1" customHeight="1" x14ac:dyDescent="0.25">
      <c r="A1080" s="3" t="s">
        <v>417</v>
      </c>
      <c r="B1080" s="2" t="s">
        <v>825</v>
      </c>
      <c r="C1080" s="1">
        <v>12417020</v>
      </c>
      <c r="D1080" s="1">
        <v>2849787.17</v>
      </c>
      <c r="E1080"/>
    </row>
    <row r="1081" spans="1:5" ht="0" hidden="1" customHeight="1" x14ac:dyDescent="0.25">
      <c r="A1081" s="3" t="s">
        <v>826</v>
      </c>
      <c r="B1081" s="2" t="s">
        <v>827</v>
      </c>
      <c r="C1081" s="1">
        <v>12417020</v>
      </c>
      <c r="D1081" s="1">
        <v>2849787.17</v>
      </c>
      <c r="E1081"/>
    </row>
    <row r="1082" spans="1:5" ht="0" hidden="1" customHeight="1" x14ac:dyDescent="0.25">
      <c r="A1082" s="3" t="s">
        <v>826</v>
      </c>
      <c r="B1082" s="2" t="s">
        <v>828</v>
      </c>
      <c r="C1082" s="1">
        <v>11990600</v>
      </c>
      <c r="D1082" s="1">
        <v>2777691.06</v>
      </c>
      <c r="E1082"/>
    </row>
    <row r="1083" spans="1:5" ht="0" hidden="1" customHeight="1" x14ac:dyDescent="0.25">
      <c r="A1083" s="3" t="s">
        <v>285</v>
      </c>
      <c r="B1083" s="2" t="s">
        <v>829</v>
      </c>
      <c r="C1083" s="1">
        <v>11990600</v>
      </c>
      <c r="D1083" s="1">
        <v>2777691.06</v>
      </c>
      <c r="E1083"/>
    </row>
    <row r="1084" spans="1:5" ht="0" hidden="1" customHeight="1" x14ac:dyDescent="0.25">
      <c r="A1084" s="3" t="s">
        <v>310</v>
      </c>
      <c r="B1084" s="2" t="s">
        <v>830</v>
      </c>
      <c r="C1084" s="1">
        <v>11990600</v>
      </c>
      <c r="D1084" s="1">
        <v>2777691.06</v>
      </c>
      <c r="E1084"/>
    </row>
    <row r="1085" spans="1:5" ht="0" hidden="1" customHeight="1" x14ac:dyDescent="0.25">
      <c r="A1085" s="3" t="s">
        <v>312</v>
      </c>
      <c r="B1085" s="2" t="s">
        <v>831</v>
      </c>
      <c r="C1085" s="1">
        <v>9209400</v>
      </c>
      <c r="D1085" s="1">
        <v>2139795.4300000002</v>
      </c>
      <c r="E1085"/>
    </row>
    <row r="1086" spans="1:5" ht="0" hidden="1" customHeight="1" x14ac:dyDescent="0.25">
      <c r="A1086" s="3" t="s">
        <v>314</v>
      </c>
      <c r="B1086" s="2" t="s">
        <v>832</v>
      </c>
      <c r="C1086" s="1">
        <v>2781200</v>
      </c>
      <c r="D1086" s="1">
        <v>637895.63</v>
      </c>
      <c r="E1086"/>
    </row>
    <row r="1087" spans="1:5" ht="0" hidden="1" customHeight="1" x14ac:dyDescent="0.25">
      <c r="A1087" s="3" t="s">
        <v>833</v>
      </c>
      <c r="B1087" s="2" t="s">
        <v>834</v>
      </c>
      <c r="C1087" s="1">
        <v>353295</v>
      </c>
      <c r="D1087" s="1">
        <v>72096.11</v>
      </c>
      <c r="E1087"/>
    </row>
    <row r="1088" spans="1:5" ht="0" hidden="1" customHeight="1" x14ac:dyDescent="0.25">
      <c r="A1088" s="3" t="s">
        <v>321</v>
      </c>
      <c r="B1088" s="2" t="s">
        <v>835</v>
      </c>
      <c r="C1088" s="1">
        <v>353295</v>
      </c>
      <c r="D1088" s="1">
        <v>72096.11</v>
      </c>
      <c r="E1088"/>
    </row>
    <row r="1089" spans="1:5" ht="0" hidden="1" customHeight="1" x14ac:dyDescent="0.25">
      <c r="A1089" s="3" t="s">
        <v>323</v>
      </c>
      <c r="B1089" s="2" t="s">
        <v>836</v>
      </c>
      <c r="C1089" s="1">
        <v>353295</v>
      </c>
      <c r="D1089" s="1">
        <v>72096.11</v>
      </c>
      <c r="E1089"/>
    </row>
    <row r="1090" spans="1:5" ht="0" hidden="1" customHeight="1" x14ac:dyDescent="0.25">
      <c r="A1090" s="3" t="s">
        <v>325</v>
      </c>
      <c r="B1090" s="2" t="s">
        <v>837</v>
      </c>
      <c r="C1090" s="1">
        <v>203848</v>
      </c>
      <c r="D1090" s="1">
        <v>42096.11</v>
      </c>
      <c r="E1090"/>
    </row>
    <row r="1091" spans="1:5" ht="0" hidden="1" customHeight="1" x14ac:dyDescent="0.25">
      <c r="A1091" s="3" t="s">
        <v>327</v>
      </c>
      <c r="B1091" s="2" t="s">
        <v>838</v>
      </c>
      <c r="C1091" s="1">
        <v>149447</v>
      </c>
      <c r="D1091" s="1">
        <v>30000</v>
      </c>
      <c r="E1091"/>
    </row>
    <row r="1092" spans="1:5" ht="0" hidden="1" customHeight="1" x14ac:dyDescent="0.25">
      <c r="A1092" s="3" t="s">
        <v>839</v>
      </c>
      <c r="B1092" s="2" t="s">
        <v>840</v>
      </c>
      <c r="C1092" s="1">
        <v>73125</v>
      </c>
      <c r="D1092" s="1">
        <v>0</v>
      </c>
      <c r="E1092"/>
    </row>
    <row r="1093" spans="1:5" ht="0" hidden="1" customHeight="1" x14ac:dyDescent="0.25">
      <c r="A1093" s="3" t="s">
        <v>321</v>
      </c>
      <c r="B1093" s="2" t="s">
        <v>841</v>
      </c>
      <c r="C1093" s="1">
        <v>73125</v>
      </c>
      <c r="D1093" s="1">
        <v>0</v>
      </c>
      <c r="E1093"/>
    </row>
    <row r="1094" spans="1:5" ht="0" hidden="1" customHeight="1" x14ac:dyDescent="0.25">
      <c r="A1094" s="3" t="s">
        <v>323</v>
      </c>
      <c r="B1094" s="2" t="s">
        <v>842</v>
      </c>
      <c r="C1094" s="1">
        <v>73125</v>
      </c>
      <c r="D1094" s="1">
        <v>0</v>
      </c>
      <c r="E1094"/>
    </row>
    <row r="1095" spans="1:5" ht="0" hidden="1" customHeight="1" x14ac:dyDescent="0.25">
      <c r="A1095" s="3" t="s">
        <v>325</v>
      </c>
      <c r="B1095" s="2" t="s">
        <v>843</v>
      </c>
      <c r="C1095" s="1">
        <v>73125</v>
      </c>
      <c r="D1095" s="1">
        <v>0</v>
      </c>
      <c r="E1095"/>
    </row>
    <row r="1096" spans="1:5" ht="0" hidden="1" customHeight="1" x14ac:dyDescent="0.25">
      <c r="A1096" s="3" t="s">
        <v>844</v>
      </c>
      <c r="B1096" s="2" t="s">
        <v>845</v>
      </c>
      <c r="C1096" s="1">
        <v>23700</v>
      </c>
      <c r="D1096" s="1">
        <v>0</v>
      </c>
      <c r="E1096"/>
    </row>
    <row r="1097" spans="1:5" ht="0" hidden="1" customHeight="1" x14ac:dyDescent="0.25">
      <c r="A1097" s="3" t="s">
        <v>846</v>
      </c>
      <c r="B1097" s="2" t="s">
        <v>847</v>
      </c>
      <c r="C1097" s="1">
        <v>23700</v>
      </c>
      <c r="D1097" s="1">
        <v>0</v>
      </c>
      <c r="E1097"/>
    </row>
    <row r="1098" spans="1:5" ht="0" hidden="1" customHeight="1" x14ac:dyDescent="0.25">
      <c r="A1098" s="3" t="s">
        <v>846</v>
      </c>
      <c r="B1098" s="2" t="s">
        <v>848</v>
      </c>
      <c r="C1098" s="1">
        <v>23700</v>
      </c>
      <c r="D1098" s="1">
        <v>0</v>
      </c>
      <c r="E1098"/>
    </row>
    <row r="1099" spans="1:5" ht="0" hidden="1" customHeight="1" x14ac:dyDescent="0.25">
      <c r="A1099" s="3" t="s">
        <v>285</v>
      </c>
      <c r="B1099" s="2" t="s">
        <v>849</v>
      </c>
      <c r="C1099" s="1">
        <v>23700</v>
      </c>
      <c r="D1099" s="1">
        <v>0</v>
      </c>
      <c r="E1099"/>
    </row>
    <row r="1100" spans="1:5" ht="0" hidden="1" customHeight="1" x14ac:dyDescent="0.25">
      <c r="A1100" s="3" t="s">
        <v>287</v>
      </c>
      <c r="B1100" s="2" t="s">
        <v>850</v>
      </c>
      <c r="C1100" s="1">
        <v>23700</v>
      </c>
      <c r="D1100" s="1">
        <v>0</v>
      </c>
      <c r="E1100"/>
    </row>
    <row r="1101" spans="1:5" ht="0" hidden="1" customHeight="1" x14ac:dyDescent="0.25">
      <c r="A1101" s="3" t="s">
        <v>291</v>
      </c>
      <c r="B1101" s="2" t="s">
        <v>851</v>
      </c>
      <c r="C1101" s="1">
        <v>23700</v>
      </c>
      <c r="D1101" s="1">
        <v>0</v>
      </c>
      <c r="E1101"/>
    </row>
    <row r="1102" spans="1:5" ht="0" hidden="1" customHeight="1" x14ac:dyDescent="0.25">
      <c r="A1102" s="3" t="s">
        <v>368</v>
      </c>
      <c r="B1102" s="2" t="s">
        <v>852</v>
      </c>
      <c r="C1102" s="1">
        <v>2475023</v>
      </c>
      <c r="D1102" s="1">
        <v>562648.48</v>
      </c>
      <c r="E1102"/>
    </row>
    <row r="1103" spans="1:5" ht="0" hidden="1" customHeight="1" x14ac:dyDescent="0.25">
      <c r="A1103" s="3" t="s">
        <v>299</v>
      </c>
      <c r="B1103" s="2" t="s">
        <v>853</v>
      </c>
      <c r="C1103" s="1">
        <v>2475023</v>
      </c>
      <c r="D1103" s="1">
        <v>562648.48</v>
      </c>
      <c r="E1103"/>
    </row>
    <row r="1104" spans="1:5" ht="0" hidden="1" customHeight="1" x14ac:dyDescent="0.25">
      <c r="A1104" s="3" t="s">
        <v>854</v>
      </c>
      <c r="B1104" s="2" t="s">
        <v>855</v>
      </c>
      <c r="C1104" s="1">
        <v>981023</v>
      </c>
      <c r="D1104" s="1">
        <v>193083</v>
      </c>
      <c r="E1104"/>
    </row>
    <row r="1105" spans="1:5" ht="0" hidden="1" customHeight="1" x14ac:dyDescent="0.25">
      <c r="A1105" s="3" t="s">
        <v>285</v>
      </c>
      <c r="B1105" s="2" t="s">
        <v>856</v>
      </c>
      <c r="C1105" s="1">
        <v>981023</v>
      </c>
      <c r="D1105" s="1">
        <v>193083</v>
      </c>
      <c r="E1105"/>
    </row>
    <row r="1106" spans="1:5" ht="0" hidden="1" customHeight="1" x14ac:dyDescent="0.25">
      <c r="A1106" s="3" t="s">
        <v>287</v>
      </c>
      <c r="B1106" s="2" t="s">
        <v>857</v>
      </c>
      <c r="C1106" s="1">
        <v>981023</v>
      </c>
      <c r="D1106" s="1">
        <v>193083</v>
      </c>
      <c r="E1106"/>
    </row>
    <row r="1107" spans="1:5" ht="0" hidden="1" customHeight="1" x14ac:dyDescent="0.25">
      <c r="A1107" s="3" t="s">
        <v>289</v>
      </c>
      <c r="B1107" s="2" t="s">
        <v>858</v>
      </c>
      <c r="C1107" s="1">
        <v>753474</v>
      </c>
      <c r="D1107" s="1">
        <v>148297.20000000001</v>
      </c>
      <c r="E1107"/>
    </row>
    <row r="1108" spans="1:5" ht="0" hidden="1" customHeight="1" x14ac:dyDescent="0.25">
      <c r="A1108" s="3" t="s">
        <v>293</v>
      </c>
      <c r="B1108" s="2" t="s">
        <v>859</v>
      </c>
      <c r="C1108" s="1">
        <v>227549</v>
      </c>
      <c r="D1108" s="1">
        <v>44785.8</v>
      </c>
      <c r="E1108"/>
    </row>
    <row r="1109" spans="1:5" ht="0" hidden="1" customHeight="1" x14ac:dyDescent="0.25">
      <c r="A1109" s="3" t="s">
        <v>860</v>
      </c>
      <c r="B1109" s="2" t="s">
        <v>861</v>
      </c>
      <c r="C1109" s="1">
        <v>1494000</v>
      </c>
      <c r="D1109" s="1">
        <v>369565.48</v>
      </c>
      <c r="E1109"/>
    </row>
    <row r="1110" spans="1:5" ht="0" hidden="1" customHeight="1" x14ac:dyDescent="0.25">
      <c r="A1110" s="3" t="s">
        <v>285</v>
      </c>
      <c r="B1110" s="2" t="s">
        <v>862</v>
      </c>
      <c r="C1110" s="1">
        <v>1494000</v>
      </c>
      <c r="D1110" s="1">
        <v>369565.48</v>
      </c>
      <c r="E1110"/>
    </row>
    <row r="1111" spans="1:5" ht="0" hidden="1" customHeight="1" x14ac:dyDescent="0.25">
      <c r="A1111" s="3" t="s">
        <v>310</v>
      </c>
      <c r="B1111" s="2" t="s">
        <v>863</v>
      </c>
      <c r="C1111" s="1">
        <v>670636</v>
      </c>
      <c r="D1111" s="1">
        <v>166536.29999999999</v>
      </c>
      <c r="E1111"/>
    </row>
    <row r="1112" spans="1:5" ht="0" hidden="1" customHeight="1" x14ac:dyDescent="0.25">
      <c r="A1112" s="3" t="s">
        <v>312</v>
      </c>
      <c r="B1112" s="2" t="s">
        <v>864</v>
      </c>
      <c r="C1112" s="1">
        <v>531632</v>
      </c>
      <c r="D1112" s="1">
        <v>127908</v>
      </c>
      <c r="E1112"/>
    </row>
    <row r="1113" spans="1:5" ht="0" hidden="1" customHeight="1" x14ac:dyDescent="0.25">
      <c r="A1113" s="3" t="s">
        <v>314</v>
      </c>
      <c r="B1113" s="2" t="s">
        <v>865</v>
      </c>
      <c r="C1113" s="1">
        <v>139004</v>
      </c>
      <c r="D1113" s="1">
        <v>38628.300000000003</v>
      </c>
      <c r="E1113"/>
    </row>
    <row r="1114" spans="1:5" ht="0" hidden="1" customHeight="1" x14ac:dyDescent="0.25">
      <c r="A1114" s="3" t="s">
        <v>287</v>
      </c>
      <c r="B1114" s="2" t="s">
        <v>866</v>
      </c>
      <c r="C1114" s="1">
        <v>823364</v>
      </c>
      <c r="D1114" s="1">
        <v>203029.18</v>
      </c>
      <c r="E1114"/>
    </row>
    <row r="1115" spans="1:5" ht="0" hidden="1" customHeight="1" x14ac:dyDescent="0.25">
      <c r="A1115" s="3" t="s">
        <v>289</v>
      </c>
      <c r="B1115" s="2" t="s">
        <v>867</v>
      </c>
      <c r="C1115" s="1">
        <v>648934</v>
      </c>
      <c r="D1115" s="1">
        <v>157189.79999999999</v>
      </c>
      <c r="E1115"/>
    </row>
    <row r="1116" spans="1:5" ht="0" hidden="1" customHeight="1" x14ac:dyDescent="0.25">
      <c r="A1116" s="3" t="s">
        <v>293</v>
      </c>
      <c r="B1116" s="2" t="s">
        <v>868</v>
      </c>
      <c r="C1116" s="1">
        <v>174430</v>
      </c>
      <c r="D1116" s="1">
        <v>45839.38</v>
      </c>
      <c r="E1116"/>
    </row>
    <row r="1117" spans="1:5" ht="0" hidden="1" customHeight="1" x14ac:dyDescent="0.25">
      <c r="A1117" s="3" t="s">
        <v>406</v>
      </c>
      <c r="B1117" s="2" t="s">
        <v>869</v>
      </c>
      <c r="C1117" s="1">
        <v>991000</v>
      </c>
      <c r="D1117" s="1">
        <v>390035.4</v>
      </c>
      <c r="E1117"/>
    </row>
    <row r="1118" spans="1:5" ht="0" hidden="1" customHeight="1" x14ac:dyDescent="0.25">
      <c r="A1118" s="3" t="s">
        <v>870</v>
      </c>
      <c r="B1118" s="2" t="s">
        <v>871</v>
      </c>
      <c r="C1118" s="1">
        <v>991000</v>
      </c>
      <c r="D1118" s="1">
        <v>390035.4</v>
      </c>
      <c r="E1118"/>
    </row>
    <row r="1119" spans="1:5" ht="0" hidden="1" customHeight="1" x14ac:dyDescent="0.25">
      <c r="A1119" s="3" t="s">
        <v>285</v>
      </c>
      <c r="B1119" s="2" t="s">
        <v>872</v>
      </c>
      <c r="C1119" s="1">
        <v>991000</v>
      </c>
      <c r="D1119" s="1">
        <v>390035.4</v>
      </c>
      <c r="E1119"/>
    </row>
    <row r="1120" spans="1:5" ht="0" hidden="1" customHeight="1" x14ac:dyDescent="0.25">
      <c r="A1120" s="3" t="s">
        <v>287</v>
      </c>
      <c r="B1120" s="2" t="s">
        <v>873</v>
      </c>
      <c r="C1120" s="1">
        <v>991000</v>
      </c>
      <c r="D1120" s="1">
        <v>390035.4</v>
      </c>
      <c r="E1120"/>
    </row>
    <row r="1121" spans="1:5" ht="0" hidden="1" customHeight="1" x14ac:dyDescent="0.25">
      <c r="A1121" s="3" t="s">
        <v>289</v>
      </c>
      <c r="B1121" s="2" t="s">
        <v>874</v>
      </c>
      <c r="C1121" s="1">
        <v>777473</v>
      </c>
      <c r="D1121" s="1">
        <v>300467.20000000001</v>
      </c>
      <c r="E1121"/>
    </row>
    <row r="1122" spans="1:5" ht="0" hidden="1" customHeight="1" x14ac:dyDescent="0.25">
      <c r="A1122" s="3" t="s">
        <v>293</v>
      </c>
      <c r="B1122" s="2" t="s">
        <v>875</v>
      </c>
      <c r="C1122" s="1">
        <v>213527</v>
      </c>
      <c r="D1122" s="1">
        <v>89568.2</v>
      </c>
      <c r="E1122"/>
    </row>
    <row r="1123" spans="1:5" ht="0" hidden="1" customHeight="1" x14ac:dyDescent="0.25">
      <c r="A1123" s="3" t="s">
        <v>876</v>
      </c>
      <c r="B1123" s="2" t="s">
        <v>877</v>
      </c>
      <c r="C1123" s="1">
        <v>56393807.560000002</v>
      </c>
      <c r="D1123" s="1">
        <v>14757678.560000001</v>
      </c>
      <c r="E1123"/>
    </row>
    <row r="1124" spans="1:5" ht="0" hidden="1" customHeight="1" x14ac:dyDescent="0.25">
      <c r="A1124" s="3" t="s">
        <v>878</v>
      </c>
      <c r="B1124" s="2" t="s">
        <v>879</v>
      </c>
      <c r="C1124" s="1">
        <v>34599557.359999999</v>
      </c>
      <c r="D1124" s="1">
        <v>8182434.5</v>
      </c>
      <c r="E1124"/>
    </row>
    <row r="1125" spans="1:5" ht="0" hidden="1" customHeight="1" x14ac:dyDescent="0.25">
      <c r="A1125" s="3" t="s">
        <v>797</v>
      </c>
      <c r="B1125" s="2" t="s">
        <v>880</v>
      </c>
      <c r="C1125" s="1">
        <v>34599557.359999999</v>
      </c>
      <c r="D1125" s="1">
        <v>8182434.5</v>
      </c>
      <c r="E1125"/>
    </row>
    <row r="1126" spans="1:5" ht="0" hidden="1" customHeight="1" x14ac:dyDescent="0.25">
      <c r="A1126" s="3" t="s">
        <v>881</v>
      </c>
      <c r="B1126" s="2" t="s">
        <v>882</v>
      </c>
      <c r="C1126" s="1">
        <v>20125933.600000001</v>
      </c>
      <c r="D1126" s="1">
        <v>5087039.82</v>
      </c>
      <c r="E1126"/>
    </row>
    <row r="1127" spans="1:5" ht="0" hidden="1" customHeight="1" x14ac:dyDescent="0.25">
      <c r="A1127" s="3" t="s">
        <v>299</v>
      </c>
      <c r="B1127" s="2" t="s">
        <v>883</v>
      </c>
      <c r="C1127" s="1">
        <v>20125933.600000001</v>
      </c>
      <c r="D1127" s="1">
        <v>5087039.82</v>
      </c>
      <c r="E1127"/>
    </row>
    <row r="1128" spans="1:5" ht="0" hidden="1" customHeight="1" x14ac:dyDescent="0.25">
      <c r="A1128" s="3" t="s">
        <v>884</v>
      </c>
      <c r="B1128" s="2" t="s">
        <v>885</v>
      </c>
      <c r="C1128" s="1">
        <v>20125933.600000001</v>
      </c>
      <c r="D1128" s="1">
        <v>5087039.82</v>
      </c>
      <c r="E1128"/>
    </row>
    <row r="1129" spans="1:5" ht="0" hidden="1" customHeight="1" x14ac:dyDescent="0.25">
      <c r="A1129" s="3" t="s">
        <v>708</v>
      </c>
      <c r="B1129" s="2" t="s">
        <v>886</v>
      </c>
      <c r="C1129" s="1">
        <v>20125933.600000001</v>
      </c>
      <c r="D1129" s="1">
        <v>5087039.82</v>
      </c>
      <c r="E1129"/>
    </row>
    <row r="1130" spans="1:5" ht="0" hidden="1" customHeight="1" x14ac:dyDescent="0.25">
      <c r="A1130" s="3" t="s">
        <v>710</v>
      </c>
      <c r="B1130" s="2" t="s">
        <v>887</v>
      </c>
      <c r="C1130" s="1">
        <v>20125933.600000001</v>
      </c>
      <c r="D1130" s="1">
        <v>5087039.82</v>
      </c>
      <c r="E1130"/>
    </row>
    <row r="1131" spans="1:5" ht="0" hidden="1" customHeight="1" x14ac:dyDescent="0.25">
      <c r="A1131" s="3" t="s">
        <v>712</v>
      </c>
      <c r="B1131" s="2" t="s">
        <v>888</v>
      </c>
      <c r="C1131" s="1">
        <v>20125933.600000001</v>
      </c>
      <c r="D1131" s="1">
        <v>5087039.82</v>
      </c>
      <c r="E1131"/>
    </row>
    <row r="1132" spans="1:5" ht="0" hidden="1" customHeight="1" x14ac:dyDescent="0.25">
      <c r="A1132" s="3" t="s">
        <v>889</v>
      </c>
      <c r="B1132" s="2" t="s">
        <v>890</v>
      </c>
      <c r="C1132" s="1">
        <v>70000</v>
      </c>
      <c r="D1132" s="1">
        <v>3350</v>
      </c>
      <c r="E1132"/>
    </row>
    <row r="1133" spans="1:5" ht="0" hidden="1" customHeight="1" x14ac:dyDescent="0.25">
      <c r="A1133" s="3" t="s">
        <v>889</v>
      </c>
      <c r="B1133" s="2" t="s">
        <v>891</v>
      </c>
      <c r="C1133" s="1">
        <v>70000</v>
      </c>
      <c r="D1133" s="1">
        <v>3350</v>
      </c>
      <c r="E1133"/>
    </row>
    <row r="1134" spans="1:5" ht="0" hidden="1" customHeight="1" x14ac:dyDescent="0.25">
      <c r="A1134" s="3" t="s">
        <v>889</v>
      </c>
      <c r="B1134" s="2" t="s">
        <v>892</v>
      </c>
      <c r="C1134" s="1">
        <v>70000</v>
      </c>
      <c r="D1134" s="1">
        <v>3350</v>
      </c>
      <c r="E1134"/>
    </row>
    <row r="1135" spans="1:5" ht="0" hidden="1" customHeight="1" x14ac:dyDescent="0.25">
      <c r="A1135" s="3" t="s">
        <v>321</v>
      </c>
      <c r="B1135" s="2" t="s">
        <v>893</v>
      </c>
      <c r="C1135" s="1">
        <v>70000</v>
      </c>
      <c r="D1135" s="1">
        <v>3350</v>
      </c>
      <c r="E1135"/>
    </row>
    <row r="1136" spans="1:5" ht="0" hidden="1" customHeight="1" x14ac:dyDescent="0.25">
      <c r="A1136" s="3" t="s">
        <v>323</v>
      </c>
      <c r="B1136" s="2" t="s">
        <v>894</v>
      </c>
      <c r="C1136" s="1">
        <v>70000</v>
      </c>
      <c r="D1136" s="1">
        <v>3350</v>
      </c>
      <c r="E1136"/>
    </row>
    <row r="1137" spans="1:5" ht="0" hidden="1" customHeight="1" x14ac:dyDescent="0.25">
      <c r="A1137" s="3" t="s">
        <v>327</v>
      </c>
      <c r="B1137" s="2" t="s">
        <v>895</v>
      </c>
      <c r="C1137" s="1">
        <v>70000</v>
      </c>
      <c r="D1137" s="1">
        <v>3350</v>
      </c>
      <c r="E1137"/>
    </row>
    <row r="1138" spans="1:5" ht="0" hidden="1" customHeight="1" x14ac:dyDescent="0.25">
      <c r="A1138" s="3" t="s">
        <v>896</v>
      </c>
      <c r="B1138" s="2" t="s">
        <v>897</v>
      </c>
      <c r="C1138" s="1">
        <v>14103623.76</v>
      </c>
      <c r="D1138" s="1">
        <v>3092044.68</v>
      </c>
      <c r="E1138"/>
    </row>
    <row r="1139" spans="1:5" ht="0" hidden="1" customHeight="1" x14ac:dyDescent="0.25">
      <c r="A1139" s="3" t="s">
        <v>896</v>
      </c>
      <c r="B1139" s="2" t="s">
        <v>898</v>
      </c>
      <c r="C1139" s="1">
        <v>14103623.76</v>
      </c>
      <c r="D1139" s="1">
        <v>3092044.68</v>
      </c>
      <c r="E1139"/>
    </row>
    <row r="1140" spans="1:5" ht="0" hidden="1" customHeight="1" x14ac:dyDescent="0.25">
      <c r="A1140" s="3" t="s">
        <v>708</v>
      </c>
      <c r="B1140" s="2" t="s">
        <v>899</v>
      </c>
      <c r="C1140" s="1">
        <v>14103623.76</v>
      </c>
      <c r="D1140" s="1">
        <v>3092044.68</v>
      </c>
      <c r="E1140"/>
    </row>
    <row r="1141" spans="1:5" ht="0" hidden="1" customHeight="1" x14ac:dyDescent="0.25">
      <c r="A1141" s="3" t="s">
        <v>710</v>
      </c>
      <c r="B1141" s="2" t="s">
        <v>900</v>
      </c>
      <c r="C1141" s="1">
        <v>14103623.76</v>
      </c>
      <c r="D1141" s="1">
        <v>3092044.68</v>
      </c>
      <c r="E1141"/>
    </row>
    <row r="1142" spans="1:5" ht="0" hidden="1" customHeight="1" x14ac:dyDescent="0.25">
      <c r="A1142" s="3" t="s">
        <v>712</v>
      </c>
      <c r="B1142" s="2" t="s">
        <v>901</v>
      </c>
      <c r="C1142" s="1">
        <v>14103623.76</v>
      </c>
      <c r="D1142" s="1">
        <v>3092044.68</v>
      </c>
      <c r="E1142"/>
    </row>
    <row r="1143" spans="1:5" ht="0" hidden="1" customHeight="1" x14ac:dyDescent="0.25">
      <c r="A1143" s="3" t="s">
        <v>799</v>
      </c>
      <c r="B1143" s="2" t="s">
        <v>902</v>
      </c>
      <c r="C1143" s="1">
        <v>300000</v>
      </c>
      <c r="D1143" s="1">
        <v>0</v>
      </c>
      <c r="E1143"/>
    </row>
    <row r="1144" spans="1:5" ht="0" hidden="1" customHeight="1" x14ac:dyDescent="0.25">
      <c r="A1144" s="3" t="s">
        <v>799</v>
      </c>
      <c r="B1144" s="2" t="s">
        <v>903</v>
      </c>
      <c r="C1144" s="1">
        <v>300000</v>
      </c>
      <c r="D1144" s="1">
        <v>0</v>
      </c>
      <c r="E1144"/>
    </row>
    <row r="1145" spans="1:5" ht="0" hidden="1" customHeight="1" x14ac:dyDescent="0.25">
      <c r="A1145" s="3" t="s">
        <v>708</v>
      </c>
      <c r="B1145" s="2" t="s">
        <v>904</v>
      </c>
      <c r="C1145" s="1">
        <v>300000</v>
      </c>
      <c r="D1145" s="1">
        <v>0</v>
      </c>
      <c r="E1145"/>
    </row>
    <row r="1146" spans="1:5" ht="0" hidden="1" customHeight="1" x14ac:dyDescent="0.25">
      <c r="A1146" s="3" t="s">
        <v>710</v>
      </c>
      <c r="B1146" s="2" t="s">
        <v>905</v>
      </c>
      <c r="C1146" s="1">
        <v>300000</v>
      </c>
      <c r="D1146" s="1">
        <v>0</v>
      </c>
      <c r="E1146"/>
    </row>
    <row r="1147" spans="1:5" ht="0" hidden="1" customHeight="1" x14ac:dyDescent="0.25">
      <c r="A1147" s="3" t="s">
        <v>712</v>
      </c>
      <c r="B1147" s="2" t="s">
        <v>906</v>
      </c>
      <c r="C1147" s="1">
        <v>300000</v>
      </c>
      <c r="D1147" s="1">
        <v>0</v>
      </c>
      <c r="E1147"/>
    </row>
    <row r="1148" spans="1:5" ht="0" hidden="1" customHeight="1" x14ac:dyDescent="0.25">
      <c r="A1148" s="3" t="s">
        <v>907</v>
      </c>
      <c r="B1148" s="2" t="s">
        <v>908</v>
      </c>
      <c r="C1148" s="1">
        <v>21794250.199999999</v>
      </c>
      <c r="D1148" s="1">
        <v>6575244.0599999996</v>
      </c>
      <c r="E1148"/>
    </row>
    <row r="1149" spans="1:5" ht="0" hidden="1" customHeight="1" x14ac:dyDescent="0.25">
      <c r="A1149" s="3" t="s">
        <v>797</v>
      </c>
      <c r="B1149" s="2" t="s">
        <v>909</v>
      </c>
      <c r="C1149" s="1">
        <v>20813227.199999999</v>
      </c>
      <c r="D1149" s="1">
        <v>6378542.3399999999</v>
      </c>
      <c r="E1149"/>
    </row>
    <row r="1150" spans="1:5" ht="0" hidden="1" customHeight="1" x14ac:dyDescent="0.25">
      <c r="A1150" s="3" t="s">
        <v>910</v>
      </c>
      <c r="B1150" s="2" t="s">
        <v>911</v>
      </c>
      <c r="C1150" s="1">
        <v>20813227.199999999</v>
      </c>
      <c r="D1150" s="1">
        <v>6378542.3399999999</v>
      </c>
      <c r="E1150"/>
    </row>
    <row r="1151" spans="1:5" ht="0" hidden="1" customHeight="1" x14ac:dyDescent="0.25">
      <c r="A1151" s="3" t="s">
        <v>910</v>
      </c>
      <c r="B1151" s="2" t="s">
        <v>912</v>
      </c>
      <c r="C1151" s="1">
        <v>20400000</v>
      </c>
      <c r="D1151" s="1">
        <v>6271994.46</v>
      </c>
      <c r="E1151"/>
    </row>
    <row r="1152" spans="1:5" ht="0" hidden="1" customHeight="1" x14ac:dyDescent="0.25">
      <c r="A1152" s="3" t="s">
        <v>285</v>
      </c>
      <c r="B1152" s="2" t="s">
        <v>913</v>
      </c>
      <c r="C1152" s="1">
        <v>20400000</v>
      </c>
      <c r="D1152" s="1">
        <v>6271994.46</v>
      </c>
      <c r="E1152"/>
    </row>
    <row r="1153" spans="1:5" ht="0" hidden="1" customHeight="1" x14ac:dyDescent="0.25">
      <c r="A1153" s="3" t="s">
        <v>310</v>
      </c>
      <c r="B1153" s="2" t="s">
        <v>914</v>
      </c>
      <c r="C1153" s="1">
        <v>20400000</v>
      </c>
      <c r="D1153" s="1">
        <v>6271994.46</v>
      </c>
      <c r="E1153"/>
    </row>
    <row r="1154" spans="1:5" ht="0" hidden="1" customHeight="1" x14ac:dyDescent="0.25">
      <c r="A1154" s="3" t="s">
        <v>312</v>
      </c>
      <c r="B1154" s="2" t="s">
        <v>915</v>
      </c>
      <c r="C1154" s="1">
        <v>16281000</v>
      </c>
      <c r="D1154" s="1">
        <v>4840069.6500000004</v>
      </c>
      <c r="E1154"/>
    </row>
    <row r="1155" spans="1:5" ht="0" hidden="1" customHeight="1" x14ac:dyDescent="0.25">
      <c r="A1155" s="3" t="s">
        <v>314</v>
      </c>
      <c r="B1155" s="2" t="s">
        <v>916</v>
      </c>
      <c r="C1155" s="1">
        <v>4119000</v>
      </c>
      <c r="D1155" s="1">
        <v>1431924.81</v>
      </c>
      <c r="E1155"/>
    </row>
    <row r="1156" spans="1:5" ht="0" hidden="1" customHeight="1" x14ac:dyDescent="0.25">
      <c r="A1156" s="3" t="s">
        <v>917</v>
      </c>
      <c r="B1156" s="2" t="s">
        <v>918</v>
      </c>
      <c r="C1156" s="1">
        <v>413227.2</v>
      </c>
      <c r="D1156" s="1">
        <v>106547.88</v>
      </c>
      <c r="E1156"/>
    </row>
    <row r="1157" spans="1:5" ht="0" hidden="1" customHeight="1" x14ac:dyDescent="0.25">
      <c r="A1157" s="3" t="s">
        <v>321</v>
      </c>
      <c r="B1157" s="2" t="s">
        <v>919</v>
      </c>
      <c r="C1157" s="1">
        <v>405887.2</v>
      </c>
      <c r="D1157" s="1">
        <v>106547.88</v>
      </c>
      <c r="E1157"/>
    </row>
    <row r="1158" spans="1:5" ht="0" hidden="1" customHeight="1" x14ac:dyDescent="0.25">
      <c r="A1158" s="3" t="s">
        <v>323</v>
      </c>
      <c r="B1158" s="2" t="s">
        <v>920</v>
      </c>
      <c r="C1158" s="1">
        <v>405887.2</v>
      </c>
      <c r="D1158" s="1">
        <v>106547.88</v>
      </c>
      <c r="E1158"/>
    </row>
    <row r="1159" spans="1:5" ht="0" hidden="1" customHeight="1" x14ac:dyDescent="0.25">
      <c r="A1159" s="3" t="s">
        <v>325</v>
      </c>
      <c r="B1159" s="2" t="s">
        <v>921</v>
      </c>
      <c r="C1159" s="1">
        <v>153483.20000000001</v>
      </c>
      <c r="D1159" s="1">
        <v>15201.98</v>
      </c>
      <c r="E1159"/>
    </row>
    <row r="1160" spans="1:5" ht="0" hidden="1" customHeight="1" x14ac:dyDescent="0.25">
      <c r="A1160" s="3" t="s">
        <v>327</v>
      </c>
      <c r="B1160" s="2" t="s">
        <v>922</v>
      </c>
      <c r="C1160" s="1">
        <v>80900</v>
      </c>
      <c r="D1160" s="1">
        <v>40000</v>
      </c>
      <c r="E1160"/>
    </row>
    <row r="1161" spans="1:5" ht="0" hidden="1" customHeight="1" x14ac:dyDescent="0.25">
      <c r="A1161" s="3" t="s">
        <v>345</v>
      </c>
      <c r="B1161" s="2" t="s">
        <v>923</v>
      </c>
      <c r="C1161" s="1">
        <v>171504</v>
      </c>
      <c r="D1161" s="1">
        <v>51345.9</v>
      </c>
      <c r="E1161"/>
    </row>
    <row r="1162" spans="1:5" ht="0" hidden="1" customHeight="1" x14ac:dyDescent="0.25">
      <c r="A1162" s="3" t="s">
        <v>347</v>
      </c>
      <c r="B1162" s="2" t="s">
        <v>924</v>
      </c>
      <c r="C1162" s="1">
        <v>7340</v>
      </c>
      <c r="D1162" s="1">
        <v>0</v>
      </c>
      <c r="E1162"/>
    </row>
    <row r="1163" spans="1:5" ht="0" hidden="1" customHeight="1" x14ac:dyDescent="0.25">
      <c r="A1163" s="3" t="s">
        <v>349</v>
      </c>
      <c r="B1163" s="2" t="s">
        <v>925</v>
      </c>
      <c r="C1163" s="1">
        <v>7340</v>
      </c>
      <c r="D1163" s="1">
        <v>0</v>
      </c>
      <c r="E1163"/>
    </row>
    <row r="1164" spans="1:5" ht="0" hidden="1" customHeight="1" x14ac:dyDescent="0.25">
      <c r="A1164" s="3" t="s">
        <v>351</v>
      </c>
      <c r="B1164" s="2" t="s">
        <v>926</v>
      </c>
      <c r="C1164" s="1">
        <v>5768</v>
      </c>
      <c r="D1164" s="1">
        <v>0</v>
      </c>
      <c r="E1164"/>
    </row>
    <row r="1165" spans="1:5" ht="0" hidden="1" customHeight="1" x14ac:dyDescent="0.25">
      <c r="A1165" s="3" t="s">
        <v>353</v>
      </c>
      <c r="B1165" s="2" t="s">
        <v>927</v>
      </c>
      <c r="C1165" s="1">
        <v>1572</v>
      </c>
      <c r="D1165" s="1">
        <v>0</v>
      </c>
      <c r="E1165"/>
    </row>
    <row r="1166" spans="1:5" ht="0" hidden="1" customHeight="1" x14ac:dyDescent="0.25">
      <c r="A1166" s="3" t="s">
        <v>368</v>
      </c>
      <c r="B1166" s="2" t="s">
        <v>928</v>
      </c>
      <c r="C1166" s="1">
        <v>981023</v>
      </c>
      <c r="D1166" s="1">
        <v>196701.72</v>
      </c>
      <c r="E1166"/>
    </row>
    <row r="1167" spans="1:5" ht="0" hidden="1" customHeight="1" x14ac:dyDescent="0.25">
      <c r="A1167" s="3" t="s">
        <v>299</v>
      </c>
      <c r="B1167" s="2" t="s">
        <v>929</v>
      </c>
      <c r="C1167" s="1">
        <v>981023</v>
      </c>
      <c r="D1167" s="1">
        <v>196701.72</v>
      </c>
      <c r="E1167"/>
    </row>
    <row r="1168" spans="1:5" ht="0" hidden="1" customHeight="1" x14ac:dyDescent="0.25">
      <c r="A1168" s="3" t="s">
        <v>930</v>
      </c>
      <c r="B1168" s="2" t="s">
        <v>931</v>
      </c>
      <c r="C1168" s="1">
        <v>981023</v>
      </c>
      <c r="D1168" s="1">
        <v>196701.72</v>
      </c>
      <c r="E1168"/>
    </row>
    <row r="1169" spans="1:5" ht="0" hidden="1" customHeight="1" x14ac:dyDescent="0.25">
      <c r="A1169" s="3" t="s">
        <v>285</v>
      </c>
      <c r="B1169" s="2" t="s">
        <v>932</v>
      </c>
      <c r="C1169" s="1">
        <v>981023</v>
      </c>
      <c r="D1169" s="1">
        <v>196701.72</v>
      </c>
      <c r="E1169"/>
    </row>
    <row r="1170" spans="1:5" ht="0" hidden="1" customHeight="1" x14ac:dyDescent="0.25">
      <c r="A1170" s="3" t="s">
        <v>287</v>
      </c>
      <c r="B1170" s="2" t="s">
        <v>933</v>
      </c>
      <c r="C1170" s="1">
        <v>981023</v>
      </c>
      <c r="D1170" s="1">
        <v>196701.72</v>
      </c>
      <c r="E1170"/>
    </row>
    <row r="1171" spans="1:5" ht="0" hidden="1" customHeight="1" x14ac:dyDescent="0.25">
      <c r="A1171" s="3" t="s">
        <v>289</v>
      </c>
      <c r="B1171" s="2" t="s">
        <v>934</v>
      </c>
      <c r="C1171" s="1">
        <v>753474</v>
      </c>
      <c r="D1171" s="1">
        <v>151076.51999999999</v>
      </c>
      <c r="E1171"/>
    </row>
    <row r="1172" spans="1:5" ht="0" hidden="1" customHeight="1" x14ac:dyDescent="0.25">
      <c r="A1172" s="3" t="s">
        <v>293</v>
      </c>
      <c r="B1172" s="2" t="s">
        <v>935</v>
      </c>
      <c r="C1172" s="1">
        <v>227549</v>
      </c>
      <c r="D1172" s="1">
        <v>45625.2</v>
      </c>
      <c r="E1172"/>
    </row>
    <row r="1173" spans="1:5" ht="0" hidden="1" customHeight="1" x14ac:dyDescent="0.25">
      <c r="A1173" s="3" t="s">
        <v>936</v>
      </c>
      <c r="B1173" s="2" t="s">
        <v>937</v>
      </c>
      <c r="C1173" s="1">
        <v>43271312.049999997</v>
      </c>
      <c r="D1173" s="1">
        <v>9237213.6799999997</v>
      </c>
      <c r="E1173"/>
    </row>
    <row r="1174" spans="1:5" ht="0" hidden="1" customHeight="1" x14ac:dyDescent="0.25">
      <c r="A1174" s="3" t="s">
        <v>938</v>
      </c>
      <c r="B1174" s="2" t="s">
        <v>939</v>
      </c>
      <c r="C1174" s="1">
        <v>420000</v>
      </c>
      <c r="D1174" s="1">
        <v>60000</v>
      </c>
      <c r="E1174"/>
    </row>
    <row r="1175" spans="1:5" ht="0" hidden="1" customHeight="1" x14ac:dyDescent="0.25">
      <c r="A1175" s="3" t="s">
        <v>368</v>
      </c>
      <c r="B1175" s="2" t="s">
        <v>940</v>
      </c>
      <c r="C1175" s="1">
        <v>420000</v>
      </c>
      <c r="D1175" s="1">
        <v>60000</v>
      </c>
      <c r="E1175"/>
    </row>
    <row r="1176" spans="1:5" ht="0" hidden="1" customHeight="1" x14ac:dyDescent="0.25">
      <c r="A1176" s="3" t="s">
        <v>941</v>
      </c>
      <c r="B1176" s="2" t="s">
        <v>942</v>
      </c>
      <c r="C1176" s="1">
        <v>420000</v>
      </c>
      <c r="D1176" s="1">
        <v>60000</v>
      </c>
      <c r="E1176"/>
    </row>
    <row r="1177" spans="1:5" ht="0" hidden="1" customHeight="1" x14ac:dyDescent="0.25">
      <c r="A1177" s="3" t="s">
        <v>941</v>
      </c>
      <c r="B1177" s="2" t="s">
        <v>943</v>
      </c>
      <c r="C1177" s="1">
        <v>420000</v>
      </c>
      <c r="D1177" s="1">
        <v>60000</v>
      </c>
      <c r="E1177"/>
    </row>
    <row r="1178" spans="1:5" ht="0" hidden="1" customHeight="1" x14ac:dyDescent="0.25">
      <c r="A1178" s="3" t="s">
        <v>944</v>
      </c>
      <c r="B1178" s="2" t="s">
        <v>945</v>
      </c>
      <c r="C1178" s="1">
        <v>420000</v>
      </c>
      <c r="D1178" s="1">
        <v>60000</v>
      </c>
      <c r="E1178"/>
    </row>
    <row r="1179" spans="1:5" ht="0" hidden="1" customHeight="1" x14ac:dyDescent="0.25">
      <c r="A1179" s="3" t="s">
        <v>946</v>
      </c>
      <c r="B1179" s="2" t="s">
        <v>947</v>
      </c>
      <c r="C1179" s="1">
        <v>420000</v>
      </c>
      <c r="D1179" s="1">
        <v>60000</v>
      </c>
      <c r="E1179"/>
    </row>
    <row r="1180" spans="1:5" ht="0" hidden="1" customHeight="1" x14ac:dyDescent="0.25">
      <c r="A1180" s="3" t="s">
        <v>948</v>
      </c>
      <c r="B1180" s="2" t="s">
        <v>949</v>
      </c>
      <c r="C1180" s="1">
        <v>420000</v>
      </c>
      <c r="D1180" s="1">
        <v>60000</v>
      </c>
      <c r="E1180"/>
    </row>
    <row r="1181" spans="1:5" ht="0" hidden="1" customHeight="1" x14ac:dyDescent="0.25">
      <c r="A1181" s="3" t="s">
        <v>950</v>
      </c>
      <c r="B1181" s="2" t="s">
        <v>951</v>
      </c>
      <c r="C1181" s="1">
        <v>6888000</v>
      </c>
      <c r="D1181" s="1">
        <v>1933135.27</v>
      </c>
      <c r="E1181"/>
    </row>
    <row r="1182" spans="1:5" ht="0" hidden="1" customHeight="1" x14ac:dyDescent="0.25">
      <c r="A1182" s="3" t="s">
        <v>952</v>
      </c>
      <c r="B1182" s="2" t="s">
        <v>953</v>
      </c>
      <c r="C1182" s="1">
        <v>5551800</v>
      </c>
      <c r="D1182" s="1">
        <v>1793135.27</v>
      </c>
      <c r="E1182"/>
    </row>
    <row r="1183" spans="1:5" ht="0" hidden="1" customHeight="1" x14ac:dyDescent="0.25">
      <c r="A1183" s="3" t="s">
        <v>954</v>
      </c>
      <c r="B1183" s="2" t="s">
        <v>955</v>
      </c>
      <c r="C1183" s="1">
        <v>2317800</v>
      </c>
      <c r="D1183" s="1">
        <v>1024294.91</v>
      </c>
      <c r="E1183"/>
    </row>
    <row r="1184" spans="1:5" ht="0" hidden="1" customHeight="1" x14ac:dyDescent="0.25">
      <c r="A1184" s="3" t="s">
        <v>954</v>
      </c>
      <c r="B1184" s="2" t="s">
        <v>956</v>
      </c>
      <c r="C1184" s="1">
        <v>2317800</v>
      </c>
      <c r="D1184" s="1">
        <v>1024294.91</v>
      </c>
      <c r="E1184"/>
    </row>
    <row r="1185" spans="1:5" ht="0" hidden="1" customHeight="1" x14ac:dyDescent="0.25">
      <c r="A1185" s="3" t="s">
        <v>321</v>
      </c>
      <c r="B1185" s="2" t="s">
        <v>957</v>
      </c>
      <c r="C1185" s="1">
        <v>4000</v>
      </c>
      <c r="D1185" s="1">
        <v>3557.63</v>
      </c>
      <c r="E1185"/>
    </row>
    <row r="1186" spans="1:5" ht="0" hidden="1" customHeight="1" x14ac:dyDescent="0.25">
      <c r="A1186" s="3" t="s">
        <v>323</v>
      </c>
      <c r="B1186" s="2" t="s">
        <v>958</v>
      </c>
      <c r="C1186" s="1">
        <v>4000</v>
      </c>
      <c r="D1186" s="1">
        <v>3557.63</v>
      </c>
      <c r="E1186"/>
    </row>
    <row r="1187" spans="1:5" ht="0" hidden="1" customHeight="1" x14ac:dyDescent="0.25">
      <c r="A1187" s="3" t="s">
        <v>327</v>
      </c>
      <c r="B1187" s="2" t="s">
        <v>959</v>
      </c>
      <c r="C1187" s="1">
        <v>4000</v>
      </c>
      <c r="D1187" s="1">
        <v>3557.63</v>
      </c>
      <c r="E1187"/>
    </row>
    <row r="1188" spans="1:5" ht="0" hidden="1" customHeight="1" x14ac:dyDescent="0.25">
      <c r="A1188" s="3" t="s">
        <v>944</v>
      </c>
      <c r="B1188" s="2" t="s">
        <v>960</v>
      </c>
      <c r="C1188" s="1">
        <v>2313800</v>
      </c>
      <c r="D1188" s="1">
        <v>1020737.28</v>
      </c>
      <c r="E1188"/>
    </row>
    <row r="1189" spans="1:5" ht="0" hidden="1" customHeight="1" x14ac:dyDescent="0.25">
      <c r="A1189" s="3" t="s">
        <v>961</v>
      </c>
      <c r="B1189" s="2" t="s">
        <v>962</v>
      </c>
      <c r="C1189" s="1">
        <v>2313800</v>
      </c>
      <c r="D1189" s="1">
        <v>1020737.28</v>
      </c>
      <c r="E1189"/>
    </row>
    <row r="1190" spans="1:5" ht="0" hidden="1" customHeight="1" x14ac:dyDescent="0.25">
      <c r="A1190" s="3" t="s">
        <v>963</v>
      </c>
      <c r="B1190" s="2" t="s">
        <v>964</v>
      </c>
      <c r="C1190" s="1">
        <v>2313800</v>
      </c>
      <c r="D1190" s="1">
        <v>1020737.28</v>
      </c>
      <c r="E1190"/>
    </row>
    <row r="1191" spans="1:5" ht="0" hidden="1" customHeight="1" x14ac:dyDescent="0.25">
      <c r="A1191" s="3" t="s">
        <v>965</v>
      </c>
      <c r="B1191" s="2" t="s">
        <v>966</v>
      </c>
      <c r="C1191" s="1">
        <v>2673000</v>
      </c>
      <c r="D1191" s="1">
        <v>644119.4</v>
      </c>
      <c r="E1191"/>
    </row>
    <row r="1192" spans="1:5" ht="0" hidden="1" customHeight="1" x14ac:dyDescent="0.25">
      <c r="A1192" s="3" t="s">
        <v>408</v>
      </c>
      <c r="B1192" s="2" t="s">
        <v>967</v>
      </c>
      <c r="C1192" s="1">
        <v>2673000</v>
      </c>
      <c r="D1192" s="1">
        <v>644119.4</v>
      </c>
      <c r="E1192"/>
    </row>
    <row r="1193" spans="1:5" ht="0" hidden="1" customHeight="1" x14ac:dyDescent="0.25">
      <c r="A1193" s="3" t="s">
        <v>968</v>
      </c>
      <c r="B1193" s="2" t="s">
        <v>969</v>
      </c>
      <c r="C1193" s="1">
        <v>2673000</v>
      </c>
      <c r="D1193" s="1">
        <v>644119.4</v>
      </c>
      <c r="E1193"/>
    </row>
    <row r="1194" spans="1:5" ht="0" hidden="1" customHeight="1" x14ac:dyDescent="0.25">
      <c r="A1194" s="3" t="s">
        <v>321</v>
      </c>
      <c r="B1194" s="2" t="s">
        <v>970</v>
      </c>
      <c r="C1194" s="1">
        <v>8000</v>
      </c>
      <c r="D1194" s="1">
        <v>964.38</v>
      </c>
      <c r="E1194"/>
    </row>
    <row r="1195" spans="1:5" ht="0" hidden="1" customHeight="1" x14ac:dyDescent="0.25">
      <c r="A1195" s="3" t="s">
        <v>323</v>
      </c>
      <c r="B1195" s="2" t="s">
        <v>971</v>
      </c>
      <c r="C1195" s="1">
        <v>8000</v>
      </c>
      <c r="D1195" s="1">
        <v>964.38</v>
      </c>
      <c r="E1195"/>
    </row>
    <row r="1196" spans="1:5" ht="0" hidden="1" customHeight="1" x14ac:dyDescent="0.25">
      <c r="A1196" s="3" t="s">
        <v>327</v>
      </c>
      <c r="B1196" s="2" t="s">
        <v>972</v>
      </c>
      <c r="C1196" s="1">
        <v>8000</v>
      </c>
      <c r="D1196" s="1">
        <v>964.38</v>
      </c>
      <c r="E1196"/>
    </row>
    <row r="1197" spans="1:5" ht="0" hidden="1" customHeight="1" x14ac:dyDescent="0.25">
      <c r="A1197" s="3" t="s">
        <v>944</v>
      </c>
      <c r="B1197" s="2" t="s">
        <v>973</v>
      </c>
      <c r="C1197" s="1">
        <v>2665000</v>
      </c>
      <c r="D1197" s="1">
        <v>643155.02</v>
      </c>
      <c r="E1197"/>
    </row>
    <row r="1198" spans="1:5" ht="0" hidden="1" customHeight="1" x14ac:dyDescent="0.25">
      <c r="A1198" s="3" t="s">
        <v>946</v>
      </c>
      <c r="B1198" s="2" t="s">
        <v>974</v>
      </c>
      <c r="C1198" s="1">
        <v>2665000</v>
      </c>
      <c r="D1198" s="1">
        <v>643155.02</v>
      </c>
      <c r="E1198"/>
    </row>
    <row r="1199" spans="1:5" ht="0" hidden="1" customHeight="1" x14ac:dyDescent="0.25">
      <c r="A1199" s="3" t="s">
        <v>975</v>
      </c>
      <c r="B1199" s="2" t="s">
        <v>976</v>
      </c>
      <c r="C1199" s="1">
        <v>2665000</v>
      </c>
      <c r="D1199" s="1">
        <v>643155.02</v>
      </c>
      <c r="E1199"/>
    </row>
    <row r="1200" spans="1:5" ht="0" hidden="1" customHeight="1" x14ac:dyDescent="0.25">
      <c r="A1200" s="3" t="s">
        <v>977</v>
      </c>
      <c r="B1200" s="2" t="s">
        <v>978</v>
      </c>
      <c r="C1200" s="1">
        <v>313000</v>
      </c>
      <c r="D1200" s="1">
        <v>63664.959999999999</v>
      </c>
      <c r="E1200"/>
    </row>
    <row r="1201" spans="1:5" ht="0" hidden="1" customHeight="1" x14ac:dyDescent="0.25">
      <c r="A1201" s="3" t="s">
        <v>977</v>
      </c>
      <c r="B1201" s="2" t="s">
        <v>979</v>
      </c>
      <c r="C1201" s="1">
        <v>313000</v>
      </c>
      <c r="D1201" s="1">
        <v>63664.959999999999</v>
      </c>
      <c r="E1201"/>
    </row>
    <row r="1202" spans="1:5" ht="0" hidden="1" customHeight="1" x14ac:dyDescent="0.25">
      <c r="A1202" s="3" t="s">
        <v>944</v>
      </c>
      <c r="B1202" s="2" t="s">
        <v>980</v>
      </c>
      <c r="C1202" s="1">
        <v>313000</v>
      </c>
      <c r="D1202" s="1">
        <v>63664.959999999999</v>
      </c>
      <c r="E1202"/>
    </row>
    <row r="1203" spans="1:5" ht="0" hidden="1" customHeight="1" x14ac:dyDescent="0.25">
      <c r="A1203" s="3" t="s">
        <v>961</v>
      </c>
      <c r="B1203" s="2" t="s">
        <v>981</v>
      </c>
      <c r="C1203" s="1">
        <v>313000</v>
      </c>
      <c r="D1203" s="1">
        <v>63664.959999999999</v>
      </c>
      <c r="E1203"/>
    </row>
    <row r="1204" spans="1:5" ht="0" hidden="1" customHeight="1" x14ac:dyDescent="0.25">
      <c r="A1204" s="3" t="s">
        <v>963</v>
      </c>
      <c r="B1204" s="2" t="s">
        <v>982</v>
      </c>
      <c r="C1204" s="1">
        <v>200000</v>
      </c>
      <c r="D1204" s="1">
        <v>55552.61</v>
      </c>
      <c r="E1204"/>
    </row>
    <row r="1205" spans="1:5" ht="0" hidden="1" customHeight="1" x14ac:dyDescent="0.25">
      <c r="A1205" s="3" t="s">
        <v>983</v>
      </c>
      <c r="B1205" s="2" t="s">
        <v>984</v>
      </c>
      <c r="C1205" s="1">
        <v>113000</v>
      </c>
      <c r="D1205" s="1">
        <v>8112.35</v>
      </c>
      <c r="E1205"/>
    </row>
    <row r="1206" spans="1:5" ht="0" hidden="1" customHeight="1" x14ac:dyDescent="0.25">
      <c r="A1206" s="3" t="s">
        <v>985</v>
      </c>
      <c r="B1206" s="2" t="s">
        <v>986</v>
      </c>
      <c r="C1206" s="1">
        <v>248000</v>
      </c>
      <c r="D1206" s="1">
        <v>61056</v>
      </c>
      <c r="E1206"/>
    </row>
    <row r="1207" spans="1:5" ht="0" hidden="1" customHeight="1" x14ac:dyDescent="0.25">
      <c r="A1207" s="3" t="s">
        <v>603</v>
      </c>
      <c r="B1207" s="2" t="s">
        <v>987</v>
      </c>
      <c r="C1207" s="1">
        <v>248000</v>
      </c>
      <c r="D1207" s="1">
        <v>61056</v>
      </c>
      <c r="E1207"/>
    </row>
    <row r="1208" spans="1:5" ht="0" hidden="1" customHeight="1" x14ac:dyDescent="0.25">
      <c r="A1208" s="3" t="s">
        <v>988</v>
      </c>
      <c r="B1208" s="2" t="s">
        <v>989</v>
      </c>
      <c r="C1208" s="1">
        <v>248000</v>
      </c>
      <c r="D1208" s="1">
        <v>61056</v>
      </c>
      <c r="E1208"/>
    </row>
    <row r="1209" spans="1:5" ht="0" hidden="1" customHeight="1" x14ac:dyDescent="0.25">
      <c r="A1209" s="3" t="s">
        <v>944</v>
      </c>
      <c r="B1209" s="2" t="s">
        <v>990</v>
      </c>
      <c r="C1209" s="1">
        <v>248000</v>
      </c>
      <c r="D1209" s="1">
        <v>61056</v>
      </c>
      <c r="E1209"/>
    </row>
    <row r="1210" spans="1:5" ht="0" hidden="1" customHeight="1" x14ac:dyDescent="0.25">
      <c r="A1210" s="3" t="s">
        <v>946</v>
      </c>
      <c r="B1210" s="2" t="s">
        <v>991</v>
      </c>
      <c r="C1210" s="1">
        <v>248000</v>
      </c>
      <c r="D1210" s="1">
        <v>61056</v>
      </c>
      <c r="E1210"/>
    </row>
    <row r="1211" spans="1:5" ht="0" hidden="1" customHeight="1" x14ac:dyDescent="0.25">
      <c r="A1211" s="3" t="s">
        <v>975</v>
      </c>
      <c r="B1211" s="2" t="s">
        <v>992</v>
      </c>
      <c r="C1211" s="1">
        <v>248000</v>
      </c>
      <c r="D1211" s="1">
        <v>61056</v>
      </c>
      <c r="E1211"/>
    </row>
    <row r="1212" spans="1:5" ht="0" hidden="1" customHeight="1" x14ac:dyDescent="0.25">
      <c r="A1212" s="3" t="s">
        <v>993</v>
      </c>
      <c r="B1212" s="2" t="s">
        <v>994</v>
      </c>
      <c r="C1212" s="1">
        <v>60000</v>
      </c>
      <c r="D1212" s="1">
        <v>0</v>
      </c>
      <c r="E1212"/>
    </row>
    <row r="1213" spans="1:5" ht="0" hidden="1" customHeight="1" x14ac:dyDescent="0.25">
      <c r="A1213" s="3" t="s">
        <v>299</v>
      </c>
      <c r="B1213" s="2" t="s">
        <v>995</v>
      </c>
      <c r="C1213" s="1">
        <v>60000</v>
      </c>
      <c r="D1213" s="1">
        <v>0</v>
      </c>
      <c r="E1213"/>
    </row>
    <row r="1214" spans="1:5" ht="0" hidden="1" customHeight="1" x14ac:dyDescent="0.25">
      <c r="A1214" s="3" t="s">
        <v>299</v>
      </c>
      <c r="B1214" s="2" t="s">
        <v>996</v>
      </c>
      <c r="C1214" s="1">
        <v>60000</v>
      </c>
      <c r="D1214" s="1">
        <v>0</v>
      </c>
      <c r="E1214"/>
    </row>
    <row r="1215" spans="1:5" ht="0" hidden="1" customHeight="1" x14ac:dyDescent="0.25">
      <c r="A1215" s="3" t="s">
        <v>299</v>
      </c>
      <c r="B1215" s="2" t="s">
        <v>997</v>
      </c>
      <c r="C1215" s="1">
        <v>60000</v>
      </c>
      <c r="D1215" s="1">
        <v>0</v>
      </c>
      <c r="E1215"/>
    </row>
    <row r="1216" spans="1:5" ht="0" hidden="1" customHeight="1" x14ac:dyDescent="0.25">
      <c r="A1216" s="3" t="s">
        <v>321</v>
      </c>
      <c r="B1216" s="2" t="s">
        <v>998</v>
      </c>
      <c r="C1216" s="1">
        <v>60000</v>
      </c>
      <c r="D1216" s="1">
        <v>0</v>
      </c>
      <c r="E1216"/>
    </row>
    <row r="1217" spans="1:5" ht="0" hidden="1" customHeight="1" x14ac:dyDescent="0.25">
      <c r="A1217" s="3" t="s">
        <v>323</v>
      </c>
      <c r="B1217" s="2" t="s">
        <v>999</v>
      </c>
      <c r="C1217" s="1">
        <v>60000</v>
      </c>
      <c r="D1217" s="1">
        <v>0</v>
      </c>
      <c r="E1217"/>
    </row>
    <row r="1218" spans="1:5" ht="0" hidden="1" customHeight="1" x14ac:dyDescent="0.25">
      <c r="A1218" s="3" t="s">
        <v>327</v>
      </c>
      <c r="B1218" s="2" t="s">
        <v>1000</v>
      </c>
      <c r="C1218" s="1">
        <v>60000</v>
      </c>
      <c r="D1218" s="1">
        <v>0</v>
      </c>
      <c r="E1218"/>
    </row>
    <row r="1219" spans="1:5" ht="0" hidden="1" customHeight="1" x14ac:dyDescent="0.25">
      <c r="A1219" s="3" t="s">
        <v>281</v>
      </c>
      <c r="B1219" s="2" t="s">
        <v>1001</v>
      </c>
      <c r="C1219" s="1">
        <v>35000</v>
      </c>
      <c r="D1219" s="1">
        <v>0</v>
      </c>
      <c r="E1219"/>
    </row>
    <row r="1220" spans="1:5" ht="0" hidden="1" customHeight="1" x14ac:dyDescent="0.25">
      <c r="A1220" s="3" t="s">
        <v>299</v>
      </c>
      <c r="B1220" s="2" t="s">
        <v>1002</v>
      </c>
      <c r="C1220" s="1">
        <v>35000</v>
      </c>
      <c r="D1220" s="1">
        <v>0</v>
      </c>
      <c r="E1220"/>
    </row>
    <row r="1221" spans="1:5" ht="0" hidden="1" customHeight="1" x14ac:dyDescent="0.25">
      <c r="A1221" s="3" t="s">
        <v>299</v>
      </c>
      <c r="B1221" s="2" t="s">
        <v>1003</v>
      </c>
      <c r="C1221" s="1">
        <v>35000</v>
      </c>
      <c r="D1221" s="1">
        <v>0</v>
      </c>
      <c r="E1221"/>
    </row>
    <row r="1222" spans="1:5" ht="0" hidden="1" customHeight="1" x14ac:dyDescent="0.25">
      <c r="A1222" s="3" t="s">
        <v>299</v>
      </c>
      <c r="B1222" s="2" t="s">
        <v>1004</v>
      </c>
      <c r="C1222" s="1">
        <v>35000</v>
      </c>
      <c r="D1222" s="1">
        <v>0</v>
      </c>
      <c r="E1222"/>
    </row>
    <row r="1223" spans="1:5" ht="0" hidden="1" customHeight="1" x14ac:dyDescent="0.25">
      <c r="A1223" s="3" t="s">
        <v>321</v>
      </c>
      <c r="B1223" s="2" t="s">
        <v>1005</v>
      </c>
      <c r="C1223" s="1">
        <v>35000</v>
      </c>
      <c r="D1223" s="1">
        <v>0</v>
      </c>
      <c r="E1223"/>
    </row>
    <row r="1224" spans="1:5" ht="0" hidden="1" customHeight="1" x14ac:dyDescent="0.25">
      <c r="A1224" s="3" t="s">
        <v>323</v>
      </c>
      <c r="B1224" s="2" t="s">
        <v>1006</v>
      </c>
      <c r="C1224" s="1">
        <v>35000</v>
      </c>
      <c r="D1224" s="1">
        <v>0</v>
      </c>
      <c r="E1224"/>
    </row>
    <row r="1225" spans="1:5" ht="0" hidden="1" customHeight="1" x14ac:dyDescent="0.25">
      <c r="A1225" s="3" t="s">
        <v>327</v>
      </c>
      <c r="B1225" s="2" t="s">
        <v>1007</v>
      </c>
      <c r="C1225" s="1">
        <v>35000</v>
      </c>
      <c r="D1225" s="1">
        <v>0</v>
      </c>
      <c r="E1225"/>
    </row>
    <row r="1226" spans="1:5" ht="0" hidden="1" customHeight="1" x14ac:dyDescent="0.25">
      <c r="A1226" s="3" t="s">
        <v>844</v>
      </c>
      <c r="B1226" s="2" t="s">
        <v>1008</v>
      </c>
      <c r="C1226" s="1">
        <v>476300</v>
      </c>
      <c r="D1226" s="1">
        <v>0</v>
      </c>
      <c r="E1226"/>
    </row>
    <row r="1227" spans="1:5" ht="0" hidden="1" customHeight="1" x14ac:dyDescent="0.25">
      <c r="A1227" s="3" t="s">
        <v>846</v>
      </c>
      <c r="B1227" s="2" t="s">
        <v>1009</v>
      </c>
      <c r="C1227" s="1">
        <v>476300</v>
      </c>
      <c r="D1227" s="1">
        <v>0</v>
      </c>
      <c r="E1227"/>
    </row>
    <row r="1228" spans="1:5" ht="0" hidden="1" customHeight="1" x14ac:dyDescent="0.25">
      <c r="A1228" s="3" t="s">
        <v>846</v>
      </c>
      <c r="B1228" s="2" t="s">
        <v>1010</v>
      </c>
      <c r="C1228" s="1">
        <v>476300</v>
      </c>
      <c r="D1228" s="1">
        <v>0</v>
      </c>
      <c r="E1228"/>
    </row>
    <row r="1229" spans="1:5" ht="0" hidden="1" customHeight="1" x14ac:dyDescent="0.25">
      <c r="A1229" s="3" t="s">
        <v>708</v>
      </c>
      <c r="B1229" s="2" t="s">
        <v>1011</v>
      </c>
      <c r="C1229" s="1">
        <v>476300</v>
      </c>
      <c r="D1229" s="1">
        <v>0</v>
      </c>
      <c r="E1229"/>
    </row>
    <row r="1230" spans="1:5" ht="0" hidden="1" customHeight="1" x14ac:dyDescent="0.25">
      <c r="A1230" s="3" t="s">
        <v>710</v>
      </c>
      <c r="B1230" s="2" t="s">
        <v>1012</v>
      </c>
      <c r="C1230" s="1">
        <v>476300</v>
      </c>
      <c r="D1230" s="1">
        <v>0</v>
      </c>
      <c r="E1230"/>
    </row>
    <row r="1231" spans="1:5" ht="0" hidden="1" customHeight="1" x14ac:dyDescent="0.25">
      <c r="A1231" s="3" t="s">
        <v>712</v>
      </c>
      <c r="B1231" s="2" t="s">
        <v>1013</v>
      </c>
      <c r="C1231" s="1">
        <v>476300</v>
      </c>
      <c r="D1231" s="1">
        <v>0</v>
      </c>
      <c r="E1231"/>
    </row>
    <row r="1232" spans="1:5" ht="0" hidden="1" customHeight="1" x14ac:dyDescent="0.25">
      <c r="A1232" s="3" t="s">
        <v>1014</v>
      </c>
      <c r="B1232" s="2" t="s">
        <v>1015</v>
      </c>
      <c r="C1232" s="1">
        <v>273000</v>
      </c>
      <c r="D1232" s="1">
        <v>0</v>
      </c>
      <c r="E1232"/>
    </row>
    <row r="1233" spans="1:5" ht="0" hidden="1" customHeight="1" x14ac:dyDescent="0.25">
      <c r="A1233" s="3" t="s">
        <v>1016</v>
      </c>
      <c r="B1233" s="2" t="s">
        <v>1017</v>
      </c>
      <c r="C1233" s="1">
        <v>273000</v>
      </c>
      <c r="D1233" s="1">
        <v>0</v>
      </c>
      <c r="E1233"/>
    </row>
    <row r="1234" spans="1:5" ht="0" hidden="1" customHeight="1" x14ac:dyDescent="0.25">
      <c r="A1234" s="3" t="s">
        <v>1016</v>
      </c>
      <c r="B1234" s="2" t="s">
        <v>1018</v>
      </c>
      <c r="C1234" s="1">
        <v>273000</v>
      </c>
      <c r="D1234" s="1">
        <v>0</v>
      </c>
      <c r="E1234"/>
    </row>
    <row r="1235" spans="1:5" ht="0" hidden="1" customHeight="1" x14ac:dyDescent="0.25">
      <c r="A1235" s="3" t="s">
        <v>708</v>
      </c>
      <c r="B1235" s="2" t="s">
        <v>1019</v>
      </c>
      <c r="C1235" s="1">
        <v>273000</v>
      </c>
      <c r="D1235" s="1">
        <v>0</v>
      </c>
      <c r="E1235"/>
    </row>
    <row r="1236" spans="1:5" ht="0" hidden="1" customHeight="1" x14ac:dyDescent="0.25">
      <c r="A1236" s="3" t="s">
        <v>710</v>
      </c>
      <c r="B1236" s="2" t="s">
        <v>1020</v>
      </c>
      <c r="C1236" s="1">
        <v>273000</v>
      </c>
      <c r="D1236" s="1">
        <v>0</v>
      </c>
      <c r="E1236"/>
    </row>
    <row r="1237" spans="1:5" ht="0" hidden="1" customHeight="1" x14ac:dyDescent="0.25">
      <c r="A1237" s="3" t="s">
        <v>712</v>
      </c>
      <c r="B1237" s="2" t="s">
        <v>1021</v>
      </c>
      <c r="C1237" s="1">
        <v>273000</v>
      </c>
      <c r="D1237" s="1">
        <v>0</v>
      </c>
      <c r="E1237"/>
    </row>
    <row r="1238" spans="1:5" ht="0" hidden="1" customHeight="1" x14ac:dyDescent="0.25">
      <c r="A1238" s="3" t="s">
        <v>368</v>
      </c>
      <c r="B1238" s="2" t="s">
        <v>1022</v>
      </c>
      <c r="C1238" s="1">
        <v>351900</v>
      </c>
      <c r="D1238" s="1">
        <v>0</v>
      </c>
      <c r="E1238"/>
    </row>
    <row r="1239" spans="1:5" ht="0" hidden="1" customHeight="1" x14ac:dyDescent="0.25">
      <c r="A1239" s="3" t="s">
        <v>299</v>
      </c>
      <c r="B1239" s="2" t="s">
        <v>1023</v>
      </c>
      <c r="C1239" s="1">
        <v>261900</v>
      </c>
      <c r="D1239" s="1">
        <v>0</v>
      </c>
      <c r="E1239"/>
    </row>
    <row r="1240" spans="1:5" ht="0" hidden="1" customHeight="1" x14ac:dyDescent="0.25">
      <c r="A1240" s="3" t="s">
        <v>1024</v>
      </c>
      <c r="B1240" s="2" t="s">
        <v>1025</v>
      </c>
      <c r="C1240" s="1">
        <v>261900</v>
      </c>
      <c r="D1240" s="1">
        <v>0</v>
      </c>
      <c r="E1240"/>
    </row>
    <row r="1241" spans="1:5" ht="0" hidden="1" customHeight="1" x14ac:dyDescent="0.25">
      <c r="A1241" s="3" t="s">
        <v>944</v>
      </c>
      <c r="B1241" s="2" t="s">
        <v>1026</v>
      </c>
      <c r="C1241" s="1">
        <v>261900</v>
      </c>
      <c r="D1241" s="1">
        <v>0</v>
      </c>
      <c r="E1241"/>
    </row>
    <row r="1242" spans="1:5" ht="0" hidden="1" customHeight="1" x14ac:dyDescent="0.25">
      <c r="A1242" s="3" t="s">
        <v>961</v>
      </c>
      <c r="B1242" s="2" t="s">
        <v>1027</v>
      </c>
      <c r="C1242" s="1">
        <v>261900</v>
      </c>
      <c r="D1242" s="1">
        <v>0</v>
      </c>
      <c r="E1242"/>
    </row>
    <row r="1243" spans="1:5" ht="0" hidden="1" customHeight="1" x14ac:dyDescent="0.25">
      <c r="A1243" s="3" t="s">
        <v>983</v>
      </c>
      <c r="B1243" s="2" t="s">
        <v>1028</v>
      </c>
      <c r="C1243" s="1">
        <v>261900</v>
      </c>
      <c r="D1243" s="1">
        <v>0</v>
      </c>
      <c r="E1243"/>
    </row>
    <row r="1244" spans="1:5" ht="0" hidden="1" customHeight="1" x14ac:dyDescent="0.25">
      <c r="A1244" s="3" t="s">
        <v>941</v>
      </c>
      <c r="B1244" s="2" t="s">
        <v>1029</v>
      </c>
      <c r="C1244" s="1">
        <v>90000</v>
      </c>
      <c r="D1244" s="1">
        <v>0</v>
      </c>
      <c r="E1244"/>
    </row>
    <row r="1245" spans="1:5" ht="0" hidden="1" customHeight="1" x14ac:dyDescent="0.25">
      <c r="A1245" s="3" t="s">
        <v>941</v>
      </c>
      <c r="B1245" s="2" t="s">
        <v>1030</v>
      </c>
      <c r="C1245" s="1">
        <v>90000</v>
      </c>
      <c r="D1245" s="1">
        <v>0</v>
      </c>
      <c r="E1245"/>
    </row>
    <row r="1246" spans="1:5" ht="0" hidden="1" customHeight="1" x14ac:dyDescent="0.25">
      <c r="A1246" s="3" t="s">
        <v>321</v>
      </c>
      <c r="B1246" s="2" t="s">
        <v>1031</v>
      </c>
      <c r="C1246" s="1">
        <v>90000</v>
      </c>
      <c r="D1246" s="1">
        <v>0</v>
      </c>
      <c r="E1246"/>
    </row>
    <row r="1247" spans="1:5" ht="0" hidden="1" customHeight="1" x14ac:dyDescent="0.25">
      <c r="A1247" s="3" t="s">
        <v>323</v>
      </c>
      <c r="B1247" s="2" t="s">
        <v>1032</v>
      </c>
      <c r="C1247" s="1">
        <v>90000</v>
      </c>
      <c r="D1247" s="1">
        <v>0</v>
      </c>
      <c r="E1247"/>
    </row>
    <row r="1248" spans="1:5" ht="0" hidden="1" customHeight="1" x14ac:dyDescent="0.25">
      <c r="A1248" s="3" t="s">
        <v>327</v>
      </c>
      <c r="B1248" s="2" t="s">
        <v>1033</v>
      </c>
      <c r="C1248" s="1">
        <v>90000</v>
      </c>
      <c r="D1248" s="1">
        <v>0</v>
      </c>
      <c r="E1248"/>
    </row>
    <row r="1249" spans="1:5" ht="0" hidden="1" customHeight="1" x14ac:dyDescent="0.25">
      <c r="A1249" s="3" t="s">
        <v>406</v>
      </c>
      <c r="B1249" s="2" t="s">
        <v>1034</v>
      </c>
      <c r="C1249" s="1">
        <v>140000</v>
      </c>
      <c r="D1249" s="1">
        <v>140000</v>
      </c>
      <c r="E1249"/>
    </row>
    <row r="1250" spans="1:5" ht="0" hidden="1" customHeight="1" x14ac:dyDescent="0.25">
      <c r="A1250" s="3" t="s">
        <v>408</v>
      </c>
      <c r="B1250" s="2" t="s">
        <v>1035</v>
      </c>
      <c r="C1250" s="1">
        <v>140000</v>
      </c>
      <c r="D1250" s="1">
        <v>140000</v>
      </c>
      <c r="E1250"/>
    </row>
    <row r="1251" spans="1:5" ht="0" hidden="1" customHeight="1" x14ac:dyDescent="0.25">
      <c r="A1251" s="3" t="s">
        <v>410</v>
      </c>
      <c r="B1251" s="2" t="s">
        <v>1036</v>
      </c>
      <c r="C1251" s="1">
        <v>140000</v>
      </c>
      <c r="D1251" s="1">
        <v>140000</v>
      </c>
      <c r="E1251"/>
    </row>
    <row r="1252" spans="1:5" ht="0" hidden="1" customHeight="1" x14ac:dyDescent="0.25">
      <c r="A1252" s="3" t="s">
        <v>944</v>
      </c>
      <c r="B1252" s="2" t="s">
        <v>1037</v>
      </c>
      <c r="C1252" s="1">
        <v>140000</v>
      </c>
      <c r="D1252" s="1">
        <v>140000</v>
      </c>
      <c r="E1252"/>
    </row>
    <row r="1253" spans="1:5" ht="0" hidden="1" customHeight="1" x14ac:dyDescent="0.25">
      <c r="A1253" s="3" t="s">
        <v>1038</v>
      </c>
      <c r="B1253" s="2" t="s">
        <v>1039</v>
      </c>
      <c r="C1253" s="1">
        <v>140000</v>
      </c>
      <c r="D1253" s="1">
        <v>140000</v>
      </c>
      <c r="E1253"/>
    </row>
    <row r="1254" spans="1:5" ht="0" hidden="1" customHeight="1" x14ac:dyDescent="0.25">
      <c r="A1254" s="3" t="s">
        <v>1040</v>
      </c>
      <c r="B1254" s="2" t="s">
        <v>1041</v>
      </c>
      <c r="C1254" s="1">
        <v>31894312.050000001</v>
      </c>
      <c r="D1254" s="1">
        <v>6064880.0300000003</v>
      </c>
      <c r="E1254"/>
    </row>
    <row r="1255" spans="1:5" ht="0" hidden="1" customHeight="1" x14ac:dyDescent="0.25">
      <c r="A1255" s="3" t="s">
        <v>952</v>
      </c>
      <c r="B1255" s="2" t="s">
        <v>1042</v>
      </c>
      <c r="C1255" s="1">
        <v>16025454.550000001</v>
      </c>
      <c r="D1255" s="1">
        <v>1863087.03</v>
      </c>
      <c r="E1255"/>
    </row>
    <row r="1256" spans="1:5" ht="0" hidden="1" customHeight="1" x14ac:dyDescent="0.25">
      <c r="A1256" s="3" t="s">
        <v>299</v>
      </c>
      <c r="B1256" s="2" t="s">
        <v>1043</v>
      </c>
      <c r="C1256" s="1">
        <v>16025454.550000001</v>
      </c>
      <c r="D1256" s="1">
        <v>1863087.03</v>
      </c>
      <c r="E1256"/>
    </row>
    <row r="1257" spans="1:5" ht="0" hidden="1" customHeight="1" x14ac:dyDescent="0.25">
      <c r="A1257" s="3" t="s">
        <v>1044</v>
      </c>
      <c r="B1257" s="2" t="s">
        <v>1045</v>
      </c>
      <c r="C1257" s="1">
        <v>16025454.550000001</v>
      </c>
      <c r="D1257" s="1">
        <v>1863087.03</v>
      </c>
      <c r="E1257"/>
    </row>
    <row r="1258" spans="1:5" ht="0" hidden="1" customHeight="1" x14ac:dyDescent="0.25">
      <c r="A1258" s="3" t="s">
        <v>242</v>
      </c>
      <c r="B1258" s="2" t="s">
        <v>1046</v>
      </c>
      <c r="C1258" s="1">
        <v>16025454.550000001</v>
      </c>
      <c r="D1258" s="1">
        <v>1863087.03</v>
      </c>
      <c r="E1258"/>
    </row>
    <row r="1259" spans="1:5" ht="0" hidden="1" customHeight="1" x14ac:dyDescent="0.25">
      <c r="A1259" s="3" t="s">
        <v>944</v>
      </c>
      <c r="B1259" s="2" t="s">
        <v>1047</v>
      </c>
      <c r="C1259" s="1">
        <v>16025454.550000001</v>
      </c>
      <c r="D1259" s="1">
        <v>1863087.03</v>
      </c>
      <c r="E1259"/>
    </row>
    <row r="1260" spans="1:5" ht="0" hidden="1" customHeight="1" x14ac:dyDescent="0.25">
      <c r="A1260" s="3" t="s">
        <v>946</v>
      </c>
      <c r="B1260" s="2" t="s">
        <v>1048</v>
      </c>
      <c r="C1260" s="1">
        <v>16025454.550000001</v>
      </c>
      <c r="D1260" s="1">
        <v>1863087.03</v>
      </c>
      <c r="E1260"/>
    </row>
    <row r="1261" spans="1:5" ht="0" hidden="1" customHeight="1" x14ac:dyDescent="0.25">
      <c r="A1261" s="3" t="s">
        <v>975</v>
      </c>
      <c r="B1261" s="2" t="s">
        <v>1049</v>
      </c>
      <c r="C1261" s="1">
        <v>16025454.550000001</v>
      </c>
      <c r="D1261" s="1">
        <v>1863087.03</v>
      </c>
      <c r="E1261"/>
    </row>
    <row r="1262" spans="1:5" ht="0" hidden="1" customHeight="1" x14ac:dyDescent="0.25">
      <c r="A1262" s="3" t="s">
        <v>417</v>
      </c>
      <c r="B1262" s="2" t="s">
        <v>1050</v>
      </c>
      <c r="C1262" s="1">
        <v>2960000</v>
      </c>
      <c r="D1262" s="1">
        <v>284990</v>
      </c>
      <c r="E1262"/>
    </row>
    <row r="1263" spans="1:5" ht="0" hidden="1" customHeight="1" x14ac:dyDescent="0.25">
      <c r="A1263" s="3" t="s">
        <v>299</v>
      </c>
      <c r="B1263" s="2" t="s">
        <v>1051</v>
      </c>
      <c r="C1263" s="1">
        <v>2960000</v>
      </c>
      <c r="D1263" s="1">
        <v>284990</v>
      </c>
      <c r="E1263"/>
    </row>
    <row r="1264" spans="1:5" ht="0" hidden="1" customHeight="1" x14ac:dyDescent="0.25">
      <c r="A1264" s="3" t="s">
        <v>299</v>
      </c>
      <c r="B1264" s="2" t="s">
        <v>1052</v>
      </c>
      <c r="C1264" s="1">
        <v>2960000</v>
      </c>
      <c r="D1264" s="1">
        <v>284990</v>
      </c>
      <c r="E1264"/>
    </row>
    <row r="1265" spans="1:5" ht="0" hidden="1" customHeight="1" x14ac:dyDescent="0.25">
      <c r="A1265" s="3" t="s">
        <v>1053</v>
      </c>
      <c r="B1265" s="2" t="s">
        <v>1054</v>
      </c>
      <c r="C1265" s="1">
        <v>2960000</v>
      </c>
      <c r="D1265" s="1">
        <v>284990</v>
      </c>
      <c r="E1265"/>
    </row>
    <row r="1266" spans="1:5" ht="0" hidden="1" customHeight="1" x14ac:dyDescent="0.25">
      <c r="A1266" s="3" t="s">
        <v>944</v>
      </c>
      <c r="B1266" s="2" t="s">
        <v>1055</v>
      </c>
      <c r="C1266" s="1">
        <v>2960000</v>
      </c>
      <c r="D1266" s="1">
        <v>284990</v>
      </c>
      <c r="E1266"/>
    </row>
    <row r="1267" spans="1:5" ht="0" hidden="1" customHeight="1" x14ac:dyDescent="0.25">
      <c r="A1267" s="3" t="s">
        <v>961</v>
      </c>
      <c r="B1267" s="2" t="s">
        <v>1056</v>
      </c>
      <c r="C1267" s="1">
        <v>2960000</v>
      </c>
      <c r="D1267" s="1">
        <v>284990</v>
      </c>
      <c r="E1267"/>
    </row>
    <row r="1268" spans="1:5" ht="0" hidden="1" customHeight="1" x14ac:dyDescent="0.25">
      <c r="A1268" s="3" t="s">
        <v>963</v>
      </c>
      <c r="B1268" s="2" t="s">
        <v>1057</v>
      </c>
      <c r="C1268" s="1">
        <v>2960000</v>
      </c>
      <c r="D1268" s="1">
        <v>284990</v>
      </c>
      <c r="E1268"/>
    </row>
    <row r="1269" spans="1:5" ht="0" hidden="1" customHeight="1" x14ac:dyDescent="0.25">
      <c r="A1269" s="3" t="s">
        <v>1058</v>
      </c>
      <c r="B1269" s="2" t="s">
        <v>1059</v>
      </c>
      <c r="C1269" s="1">
        <v>4690857.5</v>
      </c>
      <c r="D1269" s="1">
        <v>2172782</v>
      </c>
      <c r="E1269"/>
    </row>
    <row r="1270" spans="1:5" ht="0" hidden="1" customHeight="1" x14ac:dyDescent="0.25">
      <c r="A1270" s="3" t="s">
        <v>299</v>
      </c>
      <c r="B1270" s="2" t="s">
        <v>1060</v>
      </c>
      <c r="C1270" s="1">
        <v>4690857.5</v>
      </c>
      <c r="D1270" s="1">
        <v>2172782</v>
      </c>
      <c r="E1270"/>
    </row>
    <row r="1271" spans="1:5" ht="0" hidden="1" customHeight="1" x14ac:dyDescent="0.25">
      <c r="A1271" s="3" t="s">
        <v>1061</v>
      </c>
      <c r="B1271" s="2" t="s">
        <v>1062</v>
      </c>
      <c r="C1271" s="1">
        <v>4690857.5</v>
      </c>
      <c r="D1271" s="1">
        <v>2172782</v>
      </c>
      <c r="E1271"/>
    </row>
    <row r="1272" spans="1:5" ht="0" hidden="1" customHeight="1" x14ac:dyDescent="0.25">
      <c r="A1272" s="3" t="s">
        <v>944</v>
      </c>
      <c r="B1272" s="2" t="s">
        <v>1063</v>
      </c>
      <c r="C1272" s="1">
        <v>4690857.5</v>
      </c>
      <c r="D1272" s="1">
        <v>2172782</v>
      </c>
      <c r="E1272"/>
    </row>
    <row r="1273" spans="1:5" ht="0" hidden="1" customHeight="1" x14ac:dyDescent="0.25">
      <c r="A1273" s="3" t="s">
        <v>961</v>
      </c>
      <c r="B1273" s="2" t="s">
        <v>1064</v>
      </c>
      <c r="C1273" s="1">
        <v>4690857.5</v>
      </c>
      <c r="D1273" s="1">
        <v>2172782</v>
      </c>
      <c r="E1273"/>
    </row>
    <row r="1274" spans="1:5" ht="0" hidden="1" customHeight="1" x14ac:dyDescent="0.25">
      <c r="A1274" s="3" t="s">
        <v>1065</v>
      </c>
      <c r="B1274" s="2" t="s">
        <v>1066</v>
      </c>
      <c r="C1274" s="1">
        <v>4690857.5</v>
      </c>
      <c r="D1274" s="1">
        <v>2172782</v>
      </c>
      <c r="E1274"/>
    </row>
    <row r="1275" spans="1:5" ht="0" hidden="1" customHeight="1" x14ac:dyDescent="0.25">
      <c r="A1275" s="3" t="s">
        <v>368</v>
      </c>
      <c r="B1275" s="2" t="s">
        <v>1067</v>
      </c>
      <c r="C1275" s="1">
        <v>8218000</v>
      </c>
      <c r="D1275" s="1">
        <v>1744021</v>
      </c>
      <c r="E1275"/>
    </row>
    <row r="1276" spans="1:5" ht="0" hidden="1" customHeight="1" x14ac:dyDescent="0.25">
      <c r="A1276" s="3" t="s">
        <v>299</v>
      </c>
      <c r="B1276" s="2" t="s">
        <v>1068</v>
      </c>
      <c r="C1276" s="1">
        <v>8218000</v>
      </c>
      <c r="D1276" s="1">
        <v>1744021</v>
      </c>
      <c r="E1276"/>
    </row>
    <row r="1277" spans="1:5" ht="0" hidden="1" customHeight="1" x14ac:dyDescent="0.25">
      <c r="A1277" s="3" t="s">
        <v>1024</v>
      </c>
      <c r="B1277" s="2" t="s">
        <v>1069</v>
      </c>
      <c r="C1277" s="1">
        <v>8218000</v>
      </c>
      <c r="D1277" s="1">
        <v>1744021</v>
      </c>
      <c r="E1277"/>
    </row>
    <row r="1278" spans="1:5" ht="0" hidden="1" customHeight="1" x14ac:dyDescent="0.25">
      <c r="A1278" s="3" t="s">
        <v>944</v>
      </c>
      <c r="B1278" s="2" t="s">
        <v>1070</v>
      </c>
      <c r="C1278" s="1">
        <v>8218000</v>
      </c>
      <c r="D1278" s="1">
        <v>1744021</v>
      </c>
      <c r="E1278"/>
    </row>
    <row r="1279" spans="1:5" ht="0" hidden="1" customHeight="1" x14ac:dyDescent="0.25">
      <c r="A1279" s="3" t="s">
        <v>961</v>
      </c>
      <c r="B1279" s="2" t="s">
        <v>1071</v>
      </c>
      <c r="C1279" s="1">
        <v>8218000</v>
      </c>
      <c r="D1279" s="1">
        <v>1744021</v>
      </c>
      <c r="E1279"/>
    </row>
    <row r="1280" spans="1:5" ht="0" hidden="1" customHeight="1" x14ac:dyDescent="0.25">
      <c r="A1280" s="3" t="s">
        <v>963</v>
      </c>
      <c r="B1280" s="2" t="s">
        <v>1072</v>
      </c>
      <c r="C1280" s="1">
        <v>8218000</v>
      </c>
      <c r="D1280" s="1">
        <v>1744021</v>
      </c>
      <c r="E1280"/>
    </row>
    <row r="1281" spans="1:5" ht="0" hidden="1" customHeight="1" x14ac:dyDescent="0.25">
      <c r="A1281" s="3" t="s">
        <v>1073</v>
      </c>
      <c r="B1281" s="2" t="s">
        <v>1074</v>
      </c>
      <c r="C1281" s="1">
        <v>4069000</v>
      </c>
      <c r="D1281" s="1">
        <v>1179198.3799999999</v>
      </c>
      <c r="E1281"/>
    </row>
    <row r="1282" spans="1:5" ht="0" hidden="1" customHeight="1" x14ac:dyDescent="0.25">
      <c r="A1282" s="3" t="s">
        <v>952</v>
      </c>
      <c r="B1282" s="2" t="s">
        <v>1075</v>
      </c>
      <c r="C1282" s="1">
        <v>738000</v>
      </c>
      <c r="D1282" s="1">
        <v>166607.5</v>
      </c>
      <c r="E1282"/>
    </row>
    <row r="1283" spans="1:5" ht="0" hidden="1" customHeight="1" x14ac:dyDescent="0.25">
      <c r="A1283" s="3" t="s">
        <v>299</v>
      </c>
      <c r="B1283" s="2" t="s">
        <v>1076</v>
      </c>
      <c r="C1283" s="1">
        <v>738000</v>
      </c>
      <c r="D1283" s="1">
        <v>166607.5</v>
      </c>
      <c r="E1283"/>
    </row>
    <row r="1284" spans="1:5" ht="0" hidden="1" customHeight="1" x14ac:dyDescent="0.25">
      <c r="A1284" s="3" t="s">
        <v>1077</v>
      </c>
      <c r="B1284" s="2" t="s">
        <v>1078</v>
      </c>
      <c r="C1284" s="1">
        <v>738000</v>
      </c>
      <c r="D1284" s="1">
        <v>166607.5</v>
      </c>
      <c r="E1284"/>
    </row>
    <row r="1285" spans="1:5" ht="0" hidden="1" customHeight="1" x14ac:dyDescent="0.25">
      <c r="A1285" s="3" t="s">
        <v>285</v>
      </c>
      <c r="B1285" s="2" t="s">
        <v>1079</v>
      </c>
      <c r="C1285" s="1">
        <v>666145</v>
      </c>
      <c r="D1285" s="1">
        <v>166536.22</v>
      </c>
      <c r="E1285"/>
    </row>
    <row r="1286" spans="1:5" ht="0" hidden="1" customHeight="1" x14ac:dyDescent="0.25">
      <c r="A1286" s="3" t="s">
        <v>310</v>
      </c>
      <c r="B1286" s="2" t="s">
        <v>1080</v>
      </c>
      <c r="C1286" s="1">
        <v>666145</v>
      </c>
      <c r="D1286" s="1">
        <v>166536.22</v>
      </c>
      <c r="E1286"/>
    </row>
    <row r="1287" spans="1:5" ht="0" hidden="1" customHeight="1" x14ac:dyDescent="0.25">
      <c r="A1287" s="3" t="s">
        <v>312</v>
      </c>
      <c r="B1287" s="2" t="s">
        <v>1081</v>
      </c>
      <c r="C1287" s="1">
        <v>511632</v>
      </c>
      <c r="D1287" s="1">
        <v>127908</v>
      </c>
      <c r="E1287"/>
    </row>
    <row r="1288" spans="1:5" ht="0" hidden="1" customHeight="1" x14ac:dyDescent="0.25">
      <c r="A1288" s="3" t="s">
        <v>314</v>
      </c>
      <c r="B1288" s="2" t="s">
        <v>1082</v>
      </c>
      <c r="C1288" s="1">
        <v>154513</v>
      </c>
      <c r="D1288" s="1">
        <v>38628.22</v>
      </c>
      <c r="E1288"/>
    </row>
    <row r="1289" spans="1:5" ht="0" hidden="1" customHeight="1" x14ac:dyDescent="0.25">
      <c r="A1289" s="3" t="s">
        <v>321</v>
      </c>
      <c r="B1289" s="2" t="s">
        <v>1083</v>
      </c>
      <c r="C1289" s="1">
        <v>71855</v>
      </c>
      <c r="D1289" s="1">
        <v>71.28</v>
      </c>
      <c r="E1289"/>
    </row>
    <row r="1290" spans="1:5" ht="0" hidden="1" customHeight="1" x14ac:dyDescent="0.25">
      <c r="A1290" s="3" t="s">
        <v>323</v>
      </c>
      <c r="B1290" s="2" t="s">
        <v>1084</v>
      </c>
      <c r="C1290" s="1">
        <v>71855</v>
      </c>
      <c r="D1290" s="1">
        <v>71.28</v>
      </c>
      <c r="E1290"/>
    </row>
    <row r="1291" spans="1:5" ht="0" hidden="1" customHeight="1" x14ac:dyDescent="0.25">
      <c r="A1291" s="3" t="s">
        <v>325</v>
      </c>
      <c r="B1291" s="2" t="s">
        <v>1085</v>
      </c>
      <c r="C1291" s="1">
        <v>1500</v>
      </c>
      <c r="D1291" s="1">
        <v>71.28</v>
      </c>
      <c r="E1291"/>
    </row>
    <row r="1292" spans="1:5" ht="0" hidden="1" customHeight="1" x14ac:dyDescent="0.25">
      <c r="A1292" s="3" t="s">
        <v>327</v>
      </c>
      <c r="B1292" s="2" t="s">
        <v>1086</v>
      </c>
      <c r="C1292" s="1">
        <v>70355</v>
      </c>
      <c r="D1292" s="1">
        <v>0</v>
      </c>
      <c r="E1292"/>
    </row>
    <row r="1293" spans="1:5" ht="0" hidden="1" customHeight="1" x14ac:dyDescent="0.25">
      <c r="A1293" s="3" t="s">
        <v>368</v>
      </c>
      <c r="B1293" s="2" t="s">
        <v>1087</v>
      </c>
      <c r="C1293" s="1">
        <v>3331000</v>
      </c>
      <c r="D1293" s="1">
        <v>1012590.88</v>
      </c>
      <c r="E1293"/>
    </row>
    <row r="1294" spans="1:5" ht="0" hidden="1" customHeight="1" x14ac:dyDescent="0.25">
      <c r="A1294" s="3" t="s">
        <v>299</v>
      </c>
      <c r="B1294" s="2" t="s">
        <v>1088</v>
      </c>
      <c r="C1294" s="1">
        <v>3331000</v>
      </c>
      <c r="D1294" s="1">
        <v>1012590.88</v>
      </c>
      <c r="E1294"/>
    </row>
    <row r="1295" spans="1:5" ht="0" hidden="1" customHeight="1" x14ac:dyDescent="0.25">
      <c r="A1295" s="3" t="s">
        <v>289</v>
      </c>
      <c r="B1295" s="2" t="s">
        <v>1089</v>
      </c>
      <c r="C1295" s="1">
        <v>3161000</v>
      </c>
      <c r="D1295" s="1">
        <v>998744.48</v>
      </c>
      <c r="E1295"/>
    </row>
    <row r="1296" spans="1:5" ht="0" hidden="1" customHeight="1" x14ac:dyDescent="0.25">
      <c r="A1296" s="3" t="s">
        <v>285</v>
      </c>
      <c r="B1296" s="2" t="s">
        <v>1090</v>
      </c>
      <c r="C1296" s="1">
        <v>3161000</v>
      </c>
      <c r="D1296" s="1">
        <v>998744.48</v>
      </c>
      <c r="E1296"/>
    </row>
    <row r="1297" spans="1:5" ht="0" hidden="1" customHeight="1" x14ac:dyDescent="0.25">
      <c r="A1297" s="3" t="s">
        <v>287</v>
      </c>
      <c r="B1297" s="2" t="s">
        <v>1091</v>
      </c>
      <c r="C1297" s="1">
        <v>3161000</v>
      </c>
      <c r="D1297" s="1">
        <v>998744.48</v>
      </c>
      <c r="E1297"/>
    </row>
    <row r="1298" spans="1:5" ht="0" hidden="1" customHeight="1" x14ac:dyDescent="0.25">
      <c r="A1298" s="3" t="s">
        <v>289</v>
      </c>
      <c r="B1298" s="2" t="s">
        <v>1092</v>
      </c>
      <c r="C1298" s="1">
        <v>2427800</v>
      </c>
      <c r="D1298" s="1">
        <v>773437.36</v>
      </c>
      <c r="E1298"/>
    </row>
    <row r="1299" spans="1:5" ht="0" hidden="1" customHeight="1" x14ac:dyDescent="0.25">
      <c r="A1299" s="3" t="s">
        <v>293</v>
      </c>
      <c r="B1299" s="2" t="s">
        <v>1093</v>
      </c>
      <c r="C1299" s="1">
        <v>733200</v>
      </c>
      <c r="D1299" s="1">
        <v>225307.12</v>
      </c>
      <c r="E1299"/>
    </row>
    <row r="1300" spans="1:5" ht="0" hidden="1" customHeight="1" x14ac:dyDescent="0.25">
      <c r="A1300" s="3" t="s">
        <v>1094</v>
      </c>
      <c r="B1300" s="2" t="s">
        <v>1095</v>
      </c>
      <c r="C1300" s="1">
        <v>170000</v>
      </c>
      <c r="D1300" s="1">
        <v>13846.4</v>
      </c>
      <c r="E1300"/>
    </row>
    <row r="1301" spans="1:5" ht="0" hidden="1" customHeight="1" x14ac:dyDescent="0.25">
      <c r="A1301" s="3" t="s">
        <v>321</v>
      </c>
      <c r="B1301" s="2" t="s">
        <v>1096</v>
      </c>
      <c r="C1301" s="1">
        <v>166300</v>
      </c>
      <c r="D1301" s="1">
        <v>13846.4</v>
      </c>
      <c r="E1301"/>
    </row>
    <row r="1302" spans="1:5" ht="0" hidden="1" customHeight="1" x14ac:dyDescent="0.25">
      <c r="A1302" s="3" t="s">
        <v>323</v>
      </c>
      <c r="B1302" s="2" t="s">
        <v>1097</v>
      </c>
      <c r="C1302" s="1">
        <v>166300</v>
      </c>
      <c r="D1302" s="1">
        <v>13846.4</v>
      </c>
      <c r="E1302"/>
    </row>
    <row r="1303" spans="1:5" ht="0" hidden="1" customHeight="1" x14ac:dyDescent="0.25">
      <c r="A1303" s="3" t="s">
        <v>325</v>
      </c>
      <c r="B1303" s="2" t="s">
        <v>1098</v>
      </c>
      <c r="C1303" s="1">
        <v>47300</v>
      </c>
      <c r="D1303" s="1">
        <v>13846.4</v>
      </c>
      <c r="E1303"/>
    </row>
    <row r="1304" spans="1:5" ht="0" hidden="1" customHeight="1" x14ac:dyDescent="0.25">
      <c r="A1304" s="3" t="s">
        <v>327</v>
      </c>
      <c r="B1304" s="2" t="s">
        <v>1099</v>
      </c>
      <c r="C1304" s="1">
        <v>119000</v>
      </c>
      <c r="D1304" s="1">
        <v>0</v>
      </c>
      <c r="E1304"/>
    </row>
    <row r="1305" spans="1:5" ht="0" hidden="1" customHeight="1" x14ac:dyDescent="0.25">
      <c r="A1305" s="3" t="s">
        <v>347</v>
      </c>
      <c r="B1305" s="2" t="s">
        <v>1100</v>
      </c>
      <c r="C1305" s="1">
        <v>3700</v>
      </c>
      <c r="D1305" s="1">
        <v>0</v>
      </c>
      <c r="E1305"/>
    </row>
    <row r="1306" spans="1:5" ht="0" hidden="1" customHeight="1" x14ac:dyDescent="0.25">
      <c r="A1306" s="3" t="s">
        <v>349</v>
      </c>
      <c r="B1306" s="2" t="s">
        <v>1101</v>
      </c>
      <c r="C1306" s="1">
        <v>3700</v>
      </c>
      <c r="D1306" s="1">
        <v>0</v>
      </c>
      <c r="E1306"/>
    </row>
    <row r="1307" spans="1:5" ht="0" hidden="1" customHeight="1" x14ac:dyDescent="0.25">
      <c r="A1307" s="3" t="s">
        <v>353</v>
      </c>
      <c r="B1307" s="2" t="s">
        <v>1102</v>
      </c>
      <c r="C1307" s="1">
        <v>700</v>
      </c>
      <c r="D1307" s="1">
        <v>0</v>
      </c>
      <c r="E1307"/>
    </row>
    <row r="1308" spans="1:5" ht="0" hidden="1" customHeight="1" x14ac:dyDescent="0.25">
      <c r="A1308" s="3" t="s">
        <v>355</v>
      </c>
      <c r="B1308" s="2" t="s">
        <v>1103</v>
      </c>
      <c r="C1308" s="1">
        <v>3000</v>
      </c>
      <c r="D1308" s="1">
        <v>0</v>
      </c>
      <c r="E1308"/>
    </row>
    <row r="1309" spans="1:5" ht="0" hidden="1" customHeight="1" x14ac:dyDescent="0.25">
      <c r="A1309" s="3" t="s">
        <v>1104</v>
      </c>
      <c r="B1309" s="2" t="s">
        <v>1105</v>
      </c>
      <c r="C1309" s="1">
        <v>770000</v>
      </c>
      <c r="D1309" s="1">
        <v>357301</v>
      </c>
      <c r="E1309"/>
    </row>
    <row r="1310" spans="1:5" ht="0" hidden="1" customHeight="1" x14ac:dyDescent="0.25">
      <c r="A1310" s="3" t="s">
        <v>1106</v>
      </c>
      <c r="B1310" s="2" t="s">
        <v>1107</v>
      </c>
      <c r="C1310" s="1">
        <v>700000</v>
      </c>
      <c r="D1310" s="1">
        <v>287301</v>
      </c>
      <c r="E1310"/>
    </row>
    <row r="1311" spans="1:5" ht="0" hidden="1" customHeight="1" x14ac:dyDescent="0.25">
      <c r="A1311" s="3" t="s">
        <v>1108</v>
      </c>
      <c r="B1311" s="2" t="s">
        <v>1109</v>
      </c>
      <c r="C1311" s="1">
        <v>700000</v>
      </c>
      <c r="D1311" s="1">
        <v>287301</v>
      </c>
      <c r="E1311"/>
    </row>
    <row r="1312" spans="1:5" ht="0" hidden="1" customHeight="1" x14ac:dyDescent="0.25">
      <c r="A1312" s="3" t="s">
        <v>1110</v>
      </c>
      <c r="B1312" s="2" t="s">
        <v>1111</v>
      </c>
      <c r="C1312" s="1">
        <v>700000</v>
      </c>
      <c r="D1312" s="1">
        <v>287301</v>
      </c>
      <c r="E1312"/>
    </row>
    <row r="1313" spans="1:5" ht="0" hidden="1" customHeight="1" x14ac:dyDescent="0.25">
      <c r="A1313" s="3" t="s">
        <v>1112</v>
      </c>
      <c r="B1313" s="2" t="s">
        <v>1113</v>
      </c>
      <c r="C1313" s="1">
        <v>700000</v>
      </c>
      <c r="D1313" s="1">
        <v>287301</v>
      </c>
      <c r="E1313"/>
    </row>
    <row r="1314" spans="1:5" ht="0" hidden="1" customHeight="1" x14ac:dyDescent="0.25">
      <c r="A1314" s="3" t="s">
        <v>321</v>
      </c>
      <c r="B1314" s="2" t="s">
        <v>1114</v>
      </c>
      <c r="C1314" s="1">
        <v>700000</v>
      </c>
      <c r="D1314" s="1">
        <v>287301</v>
      </c>
      <c r="E1314"/>
    </row>
    <row r="1315" spans="1:5" ht="0" hidden="1" customHeight="1" x14ac:dyDescent="0.25">
      <c r="A1315" s="3" t="s">
        <v>323</v>
      </c>
      <c r="B1315" s="2" t="s">
        <v>1115</v>
      </c>
      <c r="C1315" s="1">
        <v>700000</v>
      </c>
      <c r="D1315" s="1">
        <v>287301</v>
      </c>
      <c r="E1315"/>
    </row>
    <row r="1316" spans="1:5" ht="0" hidden="1" customHeight="1" x14ac:dyDescent="0.25">
      <c r="A1316" s="3" t="s">
        <v>327</v>
      </c>
      <c r="B1316" s="2" t="s">
        <v>1116</v>
      </c>
      <c r="C1316" s="1">
        <v>700000</v>
      </c>
      <c r="D1316" s="1">
        <v>287301</v>
      </c>
      <c r="E1316"/>
    </row>
    <row r="1317" spans="1:5" ht="0" hidden="1" customHeight="1" x14ac:dyDescent="0.25">
      <c r="A1317" s="3" t="s">
        <v>1117</v>
      </c>
      <c r="B1317" s="2" t="s">
        <v>1118</v>
      </c>
      <c r="C1317" s="1">
        <v>70000</v>
      </c>
      <c r="D1317" s="1">
        <v>70000</v>
      </c>
      <c r="E1317"/>
    </row>
    <row r="1318" spans="1:5" ht="0" hidden="1" customHeight="1" x14ac:dyDescent="0.25">
      <c r="A1318" s="3" t="s">
        <v>368</v>
      </c>
      <c r="B1318" s="2" t="s">
        <v>1119</v>
      </c>
      <c r="C1318" s="1">
        <v>70000</v>
      </c>
      <c r="D1318" s="1">
        <v>70000</v>
      </c>
      <c r="E1318"/>
    </row>
    <row r="1319" spans="1:5" ht="0" hidden="1" customHeight="1" x14ac:dyDescent="0.25">
      <c r="A1319" s="3" t="s">
        <v>1120</v>
      </c>
      <c r="B1319" s="2" t="s">
        <v>1121</v>
      </c>
      <c r="C1319" s="1">
        <v>70000</v>
      </c>
      <c r="D1319" s="1">
        <v>70000</v>
      </c>
      <c r="E1319"/>
    </row>
    <row r="1320" spans="1:5" ht="0" hidden="1" customHeight="1" x14ac:dyDescent="0.25">
      <c r="A1320" s="3" t="s">
        <v>321</v>
      </c>
      <c r="B1320" s="2" t="s">
        <v>1122</v>
      </c>
      <c r="C1320" s="1">
        <v>70000</v>
      </c>
      <c r="D1320" s="1">
        <v>70000</v>
      </c>
      <c r="E1320"/>
    </row>
    <row r="1321" spans="1:5" ht="0" hidden="1" customHeight="1" x14ac:dyDescent="0.25">
      <c r="A1321" s="3" t="s">
        <v>323</v>
      </c>
      <c r="B1321" s="2" t="s">
        <v>1123</v>
      </c>
      <c r="C1321" s="1">
        <v>70000</v>
      </c>
      <c r="D1321" s="1">
        <v>70000</v>
      </c>
      <c r="E1321"/>
    </row>
    <row r="1322" spans="1:5" ht="0" hidden="1" customHeight="1" x14ac:dyDescent="0.25">
      <c r="A1322" s="3" t="s">
        <v>327</v>
      </c>
      <c r="B1322" s="2" t="s">
        <v>1124</v>
      </c>
      <c r="C1322" s="1">
        <v>70000</v>
      </c>
      <c r="D1322" s="1">
        <v>70000</v>
      </c>
      <c r="E1322"/>
    </row>
    <row r="1323" spans="1:5" ht="0" hidden="1" customHeight="1" x14ac:dyDescent="0.25">
      <c r="A1323" s="3" t="s">
        <v>1125</v>
      </c>
      <c r="B1323" s="2" t="s">
        <v>1126</v>
      </c>
      <c r="C1323" s="1">
        <v>13288075</v>
      </c>
      <c r="D1323" s="1">
        <v>4029907.62</v>
      </c>
      <c r="E1323"/>
    </row>
    <row r="1324" spans="1:5" ht="0" hidden="1" customHeight="1" x14ac:dyDescent="0.25">
      <c r="A1324" s="3" t="s">
        <v>1127</v>
      </c>
      <c r="B1324" s="2" t="s">
        <v>1128</v>
      </c>
      <c r="C1324" s="1">
        <v>12538200</v>
      </c>
      <c r="D1324" s="1">
        <v>3911660.42</v>
      </c>
      <c r="E1324"/>
    </row>
    <row r="1325" spans="1:5" ht="0" hidden="1" customHeight="1" x14ac:dyDescent="0.25">
      <c r="A1325" s="3" t="s">
        <v>514</v>
      </c>
      <c r="B1325" s="2" t="s">
        <v>1129</v>
      </c>
      <c r="C1325" s="1">
        <v>5835200</v>
      </c>
      <c r="D1325" s="1">
        <v>2234660.42</v>
      </c>
      <c r="E1325"/>
    </row>
    <row r="1326" spans="1:5" ht="0" hidden="1" customHeight="1" x14ac:dyDescent="0.25">
      <c r="A1326" s="3" t="s">
        <v>1130</v>
      </c>
      <c r="B1326" s="2" t="s">
        <v>1131</v>
      </c>
      <c r="C1326" s="1">
        <v>5835200</v>
      </c>
      <c r="D1326" s="1">
        <v>2234660.42</v>
      </c>
      <c r="E1326"/>
    </row>
    <row r="1327" spans="1:5" ht="0" hidden="1" customHeight="1" x14ac:dyDescent="0.25">
      <c r="A1327" s="3" t="s">
        <v>299</v>
      </c>
      <c r="B1327" s="2" t="s">
        <v>1132</v>
      </c>
      <c r="C1327" s="1">
        <v>5835200</v>
      </c>
      <c r="D1327" s="1">
        <v>2234660.42</v>
      </c>
      <c r="E1327"/>
    </row>
    <row r="1328" spans="1:5" ht="0" hidden="1" customHeight="1" x14ac:dyDescent="0.25">
      <c r="A1328" s="3" t="s">
        <v>453</v>
      </c>
      <c r="B1328" s="2" t="s">
        <v>1133</v>
      </c>
      <c r="C1328" s="1">
        <v>5835200</v>
      </c>
      <c r="D1328" s="1">
        <v>2234660.42</v>
      </c>
      <c r="E1328"/>
    </row>
    <row r="1329" spans="1:5" ht="0" hidden="1" customHeight="1" x14ac:dyDescent="0.25">
      <c r="A1329" s="3" t="s">
        <v>1134</v>
      </c>
      <c r="B1329" s="2" t="s">
        <v>1135</v>
      </c>
      <c r="C1329" s="1">
        <v>5835200</v>
      </c>
      <c r="D1329" s="1">
        <v>2234660.42</v>
      </c>
      <c r="E1329"/>
    </row>
    <row r="1330" spans="1:5" ht="0" hidden="1" customHeight="1" x14ac:dyDescent="0.25">
      <c r="A1330" s="3" t="s">
        <v>196</v>
      </c>
      <c r="B1330" s="2" t="s">
        <v>1136</v>
      </c>
      <c r="C1330" s="1">
        <v>5835200</v>
      </c>
      <c r="D1330" s="1">
        <v>2234660.42</v>
      </c>
      <c r="E1330"/>
    </row>
    <row r="1331" spans="1:5" ht="0" hidden="1" customHeight="1" x14ac:dyDescent="0.25">
      <c r="A1331" s="3" t="s">
        <v>406</v>
      </c>
      <c r="B1331" s="2" t="s">
        <v>1137</v>
      </c>
      <c r="C1331" s="1">
        <v>6703000</v>
      </c>
      <c r="D1331" s="1">
        <v>1677000</v>
      </c>
      <c r="E1331"/>
    </row>
    <row r="1332" spans="1:5" ht="0" hidden="1" customHeight="1" x14ac:dyDescent="0.25">
      <c r="A1332" s="3" t="s">
        <v>408</v>
      </c>
      <c r="B1332" s="2" t="s">
        <v>1138</v>
      </c>
      <c r="C1332" s="1">
        <v>6703000</v>
      </c>
      <c r="D1332" s="1">
        <v>1677000</v>
      </c>
      <c r="E1332"/>
    </row>
    <row r="1333" spans="1:5" ht="0" hidden="1" customHeight="1" x14ac:dyDescent="0.25">
      <c r="A1333" s="3" t="s">
        <v>1139</v>
      </c>
      <c r="B1333" s="2" t="s">
        <v>1140</v>
      </c>
      <c r="C1333" s="1">
        <v>6703000</v>
      </c>
      <c r="D1333" s="1">
        <v>1677000</v>
      </c>
      <c r="E1333"/>
    </row>
    <row r="1334" spans="1:5" ht="0" hidden="1" customHeight="1" x14ac:dyDescent="0.25">
      <c r="A1334" s="3" t="s">
        <v>1141</v>
      </c>
      <c r="B1334" s="2" t="s">
        <v>1142</v>
      </c>
      <c r="C1334" s="1">
        <v>6703000</v>
      </c>
      <c r="D1334" s="1">
        <v>1677000</v>
      </c>
      <c r="E1334"/>
    </row>
    <row r="1335" spans="1:5" ht="0" hidden="1" customHeight="1" x14ac:dyDescent="0.25">
      <c r="A1335" s="3" t="s">
        <v>453</v>
      </c>
      <c r="B1335" s="2" t="s">
        <v>1143</v>
      </c>
      <c r="C1335" s="1">
        <v>6703000</v>
      </c>
      <c r="D1335" s="1">
        <v>1677000</v>
      </c>
      <c r="E1335"/>
    </row>
    <row r="1336" spans="1:5" ht="0" hidden="1" customHeight="1" x14ac:dyDescent="0.25">
      <c r="A1336" s="3" t="s">
        <v>1134</v>
      </c>
      <c r="B1336" s="2" t="s">
        <v>1144</v>
      </c>
      <c r="C1336" s="1">
        <v>6703000</v>
      </c>
      <c r="D1336" s="1">
        <v>1677000</v>
      </c>
      <c r="E1336"/>
    </row>
    <row r="1337" spans="1:5" ht="0" hidden="1" customHeight="1" x14ac:dyDescent="0.25">
      <c r="A1337" s="3" t="s">
        <v>196</v>
      </c>
      <c r="B1337" s="2" t="s">
        <v>1145</v>
      </c>
      <c r="C1337" s="1">
        <v>6703000</v>
      </c>
      <c r="D1337" s="1">
        <v>1677000</v>
      </c>
      <c r="E1337"/>
    </row>
    <row r="1338" spans="1:5" ht="0" hidden="1" customHeight="1" x14ac:dyDescent="0.25">
      <c r="A1338" s="3" t="s">
        <v>1146</v>
      </c>
      <c r="B1338" s="2" t="s">
        <v>1147</v>
      </c>
      <c r="C1338" s="1">
        <v>749875</v>
      </c>
      <c r="D1338" s="1">
        <v>118247.2</v>
      </c>
      <c r="E1338"/>
    </row>
    <row r="1339" spans="1:5" ht="0" hidden="1" customHeight="1" x14ac:dyDescent="0.25">
      <c r="A1339" s="3" t="s">
        <v>406</v>
      </c>
      <c r="B1339" s="2" t="s">
        <v>1148</v>
      </c>
      <c r="C1339" s="1">
        <v>749875</v>
      </c>
      <c r="D1339" s="1">
        <v>118247.2</v>
      </c>
      <c r="E1339"/>
    </row>
    <row r="1340" spans="1:5" ht="0" hidden="1" customHeight="1" x14ac:dyDescent="0.25">
      <c r="A1340" s="3" t="s">
        <v>1149</v>
      </c>
      <c r="B1340" s="2" t="s">
        <v>1150</v>
      </c>
      <c r="C1340" s="1">
        <v>219375</v>
      </c>
      <c r="D1340" s="1">
        <v>0</v>
      </c>
      <c r="E1340"/>
    </row>
    <row r="1341" spans="1:5" ht="0" hidden="1" customHeight="1" x14ac:dyDescent="0.25">
      <c r="A1341" s="3" t="s">
        <v>453</v>
      </c>
      <c r="B1341" s="2" t="s">
        <v>1151</v>
      </c>
      <c r="C1341" s="1">
        <v>219375</v>
      </c>
      <c r="D1341" s="1">
        <v>0</v>
      </c>
      <c r="E1341"/>
    </row>
    <row r="1342" spans="1:5" ht="0" hidden="1" customHeight="1" x14ac:dyDescent="0.25">
      <c r="A1342" s="3" t="s">
        <v>661</v>
      </c>
      <c r="B1342" s="2" t="s">
        <v>1152</v>
      </c>
      <c r="C1342" s="1">
        <v>219375</v>
      </c>
      <c r="D1342" s="1">
        <v>0</v>
      </c>
      <c r="E1342"/>
    </row>
    <row r="1343" spans="1:5" ht="0" hidden="1" customHeight="1" x14ac:dyDescent="0.25">
      <c r="A1343" s="3" t="s">
        <v>1153</v>
      </c>
      <c r="B1343" s="2" t="s">
        <v>1154</v>
      </c>
      <c r="C1343" s="1">
        <v>219375</v>
      </c>
      <c r="D1343" s="1">
        <v>0</v>
      </c>
      <c r="E1343"/>
    </row>
    <row r="1344" spans="1:5" ht="0" hidden="1" customHeight="1" x14ac:dyDescent="0.25">
      <c r="A1344" s="3" t="s">
        <v>1155</v>
      </c>
      <c r="B1344" s="2" t="s">
        <v>1156</v>
      </c>
      <c r="C1344" s="1">
        <v>480400</v>
      </c>
      <c r="D1344" s="1">
        <v>118247.2</v>
      </c>
      <c r="E1344"/>
    </row>
    <row r="1345" spans="1:5" ht="0" hidden="1" customHeight="1" x14ac:dyDescent="0.25">
      <c r="A1345" s="3" t="s">
        <v>453</v>
      </c>
      <c r="B1345" s="2" t="s">
        <v>1157</v>
      </c>
      <c r="C1345" s="1">
        <v>480400</v>
      </c>
      <c r="D1345" s="1">
        <v>118247.2</v>
      </c>
      <c r="E1345"/>
    </row>
    <row r="1346" spans="1:5" ht="0" hidden="1" customHeight="1" x14ac:dyDescent="0.25">
      <c r="A1346" s="3" t="s">
        <v>256</v>
      </c>
      <c r="B1346" s="2" t="s">
        <v>1158</v>
      </c>
      <c r="C1346" s="1">
        <v>480400</v>
      </c>
      <c r="D1346" s="1">
        <v>118247.2</v>
      </c>
      <c r="E1346"/>
    </row>
    <row r="1347" spans="1:5" ht="0" hidden="1" customHeight="1" x14ac:dyDescent="0.25">
      <c r="A1347" s="3" t="s">
        <v>1159</v>
      </c>
      <c r="B1347" s="2" t="s">
        <v>1160</v>
      </c>
      <c r="C1347" s="1">
        <v>50100</v>
      </c>
      <c r="D1347" s="1">
        <v>0</v>
      </c>
      <c r="E1347"/>
    </row>
    <row r="1348" spans="1:5" ht="0" hidden="1" customHeight="1" x14ac:dyDescent="0.25">
      <c r="A1348" s="3" t="s">
        <v>453</v>
      </c>
      <c r="B1348" s="2" t="s">
        <v>1161</v>
      </c>
      <c r="C1348" s="1">
        <v>50100</v>
      </c>
      <c r="D1348" s="1">
        <v>0</v>
      </c>
      <c r="E1348"/>
    </row>
    <row r="1349" spans="1:5" ht="0" hidden="1" customHeight="1" x14ac:dyDescent="0.25">
      <c r="A1349" s="3" t="s">
        <v>256</v>
      </c>
      <c r="B1349" s="2" t="s">
        <v>1162</v>
      </c>
      <c r="C1349" s="1">
        <v>50100</v>
      </c>
      <c r="D1349" s="1">
        <v>0</v>
      </c>
      <c r="E1349"/>
    </row>
    <row r="1350" spans="1:5" ht="0" hidden="1" customHeight="1" x14ac:dyDescent="0.25">
      <c r="A1350" s="3" t="s">
        <v>1163</v>
      </c>
      <c r="B1350" s="2" t="s">
        <v>7</v>
      </c>
      <c r="C1350" s="1">
        <v>0</v>
      </c>
      <c r="D1350" s="1">
        <v>-172118.82</v>
      </c>
      <c r="E1350"/>
    </row>
    <row r="1351" spans="1:5" ht="0" hidden="1" customHeight="1" x14ac:dyDescent="0.25">
      <c r="E1351"/>
    </row>
    <row r="1352" spans="1:5" ht="0" hidden="1" customHeight="1" x14ac:dyDescent="0.25">
      <c r="E1352"/>
    </row>
  </sheetData>
  <autoFilter xmlns:x14="http://schemas.microsoft.com/office/spreadsheetml/2009/9/main" ref="A8:F1350">
    <filterColumn colId="0">
      <filters>
        <mc:AlternateContent xmlns:mc="http://schemas.openxmlformats.org/markup-compatibility/2006">
          <mc:Choice Requires="x14">
            <x14:filter val="Аппарат Хурала представителей Чаа-Хольского кожууна Республики Тыва"/>
            <x14:filter val="Бесплатное питание учащихся"/>
            <x14:filter val="Благоустройство"/>
            <x14:filter val="Благоустройство территории Чаа-Хольского кожууна"/>
            <x14:filter val="в том числе:_x000a_ОБЩЕГОСУДАРСТВЕННЫЕ ВОПРОСЫ"/>
            <x14:filter val="ветераны труда"/>
            <x14:filter val="Водохозяйственные мероприятия"/>
            <x14:filter val="Государственная программа по оказанию содействия добровольному переселению в Российскую Федерацию соотечественников, проживающих за рубежом"/>
            <x14:filter val="Гражданская оборона"/>
            <x14:filter val="Депутаты Хурала представителей Чаа-Хольского кожууна Республики Тыва"/>
            <x14:filter val="Дополнительное образование детей"/>
            <x14:filter val="Дорожное хозяйство (дорожные фонды)"/>
            <x14:filter val="Дотации на выравнивание бюджетной обеспеченности сельским поселениям"/>
            <x14:filter val="Дотации на выравнивание бюджетной обеспеченности субъектов Российской Федерации и муниципальных образований"/>
            <x14:filter val="Дотации на поддержку мер по обеспечению сбалансированности бюджетов сельских поселений"/>
            <x14:filter val="Дошкольное образование"/>
            <x14:filter val="Другие вопросы в области культуры, кинематографии"/>
            <x14:filter val="Другие вопросы в области национальной безопасности и правоохранительной деятельности"/>
            <x14:filter val="Другие вопросы в области национальной экономики"/>
            <x14:filter val="Другие вопросы в области образования"/>
            <x14:filter val="Другие вопросы в области социальной политики"/>
            <x14:filter val="Другие вопросы в области физической культуры и спорта"/>
            <x14:filter val="Другие общегосударственные вопросы"/>
            <x14:filter val="ЖИЛИЩНО-КОММУНАЛЬНОЕ ХОЗЯЙСТВО"/>
            <x14:filter val="Закупка товаров, работ и услуг для обеспечения государственных (муниципальных) нужд"/>
            <x14:filter val="Защита населения и территории от чрезвычайных ситуаций природного и техногенного характера, пожарная безопасность"/>
            <x14:filter val="Иные бюджетные ассигнования"/>
            <x14:filter val="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"/>
            <x14:filter val="Иные межбюджетные трансферты на организацию бесплатного питания отдельным категориям учащихся государственных и муниципальных образовательных учреждениях Республики Тыва"/>
            <x14:filter val="Иные мероприятия в области социальной политики"/>
            <x14:filter val="Коммунальное хозяйство"/>
            <x14:filter val="Культура"/>
            <x14:filter val="КУЛЬТУРА, КИНЕМАТОГРАФИЯ"/>
            <x14:filter val="Льготы педагогическим работникам по жилищно-коммунальным услугам"/>
            <x14:filter val="Льготы сельским специалистам культуры по жилищно-коммунальным услугам"/>
            <x14:filter val="Массовый спорт"/>
            <x14:filter val="Межбюджетные трансферты"/>
            <x14:filter val="Межбюджетные трансферты бюджетам сельских поселений на оплату коммунальных услуг"/>
            <x14:filter val="Межбюджетные трансферты бюджетам сельских поселений, расположенных в труднодоступных населенных пунктах"/>
            <x14:filter val="МЕЖБЮДЖЕТНЫЕ ТРАНСФЕРТЫ ОБЩЕГО ХАРАКТЕРА БЮДЖЕТАМ БЮДЖЕТНОЙ СИСТЕМЫ РОССИЙСКОЙ ФЕДЕРАЦИИ"/>
            <x14:filter val="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/>
            <x14:filter val="Мероприятия по предупреждению и ликвидации последствий чрезвычайных ситуаций и стихийных бедствий"/>
            <x14:filter val="Мобилизационная и вневойсковая подготовка"/>
            <x14:filter val="Молодежная политика"/>
            <x14:filter val="МП «Профилактика безнадзорности и правонарушений несовершеннолетних в Чаа-Хольском кожууне на 2021-2023 годы»"/>
            <x14:filter val="Муниципальная программа &quot;Разработка документации на гидротехнические сооружения, декларации безопасности гидротехнических сооружений на территории Чаа-Хольского кожууна, требуемых согласно законодательству о безопасности гидротехнических сооружений на 2024-2027г."/>
            <x14:filter val="Муниципальная программа «О дополнительных мерах по борьбе с туберкулезом в Чаа-Хольском кожууне на 2024-2026 годы»"/>
            <x14:filter val="Муниципальная программа «Содействие занятости населения муниципального района Чаа-Хольский кожуун Республики Тыва на 2024-2026 годы»"/>
            <x14:filter val="Муниципальная программа «Укрепление общественного здоровья муниципального района «Чаа-Хольский кожуун Республики Тыва» на 2024-2025 годы»"/>
            <x14:filter val="Муниципальная программа Чаа-Хольского кожууна Республики Тыва &quot;Обеспечение деятельности органов местного самоуправления на 2019-2022 годы&quot;"/>
            <x14:filter val="Муниципальная программа Чаа-Хольского кожууна Республики Тыва &quot;Обеспечение жильем молодых семей в Чаа-Хольском кожууне Республики Тыва на 2016-2020 годы&quot;"/>
            <x14:filter val="Муниципальная программа Чаа-Хольского кожууна Республики Тыва &quot;Обеспечение пожарной безопасности и защиты населения, территорий муниципального района &quot;Чаа-Хольский кожуун Республики Тыва&quot; от чрезвычайных ситуаций природного и техногенного характера на 2018-2020 годы&quot;"/>
            <x14:filter val="Муниципальная программа Чаа-Хольского кожууна Республики Тыва &quot;Повышение безопасности дорожного движения в Чаа-Хольском кожууне на 2016-2018 годы&quot;"/>
            <x14:filter val="Муниципальная программа Чаа-Хольского кожууна Республики Тыва &quot;Повышение эфективности и надежности функционирования жилищно-коммунального хозяйства Чаа-Хольского кожууна на 2014-2020 годы&quot;"/>
            <x14:filter val="Муниципальная программа Чаа-Хольского кожууна Республики Тыва &quot;Повышение эффективности управления муниципальными финансами Чаа-Хольского кожууна Республики Тыва до 2020 года&quot;"/>
            <x14:filter val="Муниципальная программа Чаа-Хольского кожууна Республики Тыва &quot;Поддержка и развитие малого и среднего предпринимательства в Чаа-Хольском кожууне на 2017-2020 годы&quot;"/>
            <x14:filter val="Муниципальная программа Чаа-Хольского кожууна Республики Тыва &quot;Предупреждение и борьба с социально-значимыми заболеваниями в Чаа-Хольском кожууне на 2018-2020 годы&quot;"/>
            <x14:filter val="Муниципальная программа Чаа-Хольского кожууна Республики Тыва &quot;Профилактика преступлений и иных правонарушений в Чаа-Хольском кожууне Республики Тыва на 2018-2020 годы&quot;"/>
            <x14:filter val="Муниципальная программа Чаа-Хольского кожууна Республики Тыва &quot;Развитие земельно-имущественных отношений на территории муниципального района &quot;Чаа-Хольский кожуун Республики Тыва&quot; на 2019-2020 годы&quot;"/>
            <x14:filter val="Муниципальная программа Чаа-Хольского кожууна Республики Тыва &quot;Развитие культуры и туризма на 2014-2020 годы&quot;"/>
            <x14:filter val="Муниципальная программа Чаа-Хольского кожууна Республики Тыва &quot;Развитие образования и науки в Чаа-Хольском кожууне на 2018-2020 годы&quot;"/>
            <x14:filter val="Муниципальная программа Чаа-Хольского кожууна Республики Тыва &quot;Развитие сельского хозяйства и регулирование рынков сельскохозяйственной продукции, сырья и продовольствия в Чаа-Хольском кожууне Республики Тыва на 2013-2020 годы&quot;"/>
            <x14:filter val="Муниципальная программа Чаа-Хольского кожууна Республики Тыва &quot;Развитие физической культуры и спорта на 2018-2020 годы в Чаа-Хольском кожууне&quot;"/>
            <x14:filter val="Муниципальная программа Чаа-Хольского кожууна Республики Тыва &quot;Социальная поддержка граждан и семей с детьми в Чаа-Хольском кожууне Республики Тыва на 2018-2020 годы&quot;"/>
            <x14:filter val="НАЦИОНАЛЬНАЯ БЕЗОПАСНОСТЬ И ПРАВООХРАНИТЕЛЬНАЯ ДЕЯТЕЛЬНОСТЬ"/>
            <x14:filter val="НАЦИОНАЛЬНАЯ ОБОРОНА"/>
            <x14:filter val="НАЦИОНАЛЬНАЯ ЭКОНОМИКА"/>
            <x14:filter val="Непрограммное направление в области защиты населения и территории от чрезвычайных ситуаций"/>
            <x14:filter val="Непрограммное направление в области культуры"/>
            <x14:filter val="Непрограммное направление в области образования"/>
            <x14:filter val="Непрограммное направление в области охраны объектов растительного и животного мира и среды их обитания"/>
            <x14:filter val="Непрограммные расходы по предоставлению межбюджетных трансфертов и резервные фонды"/>
            <x14:filter val="Обеспечение деятельности Контрольно-счетной палаты Чаа-Хольского кожууна"/>
            <x14:filter val="Обеспечение деятельности органов исполнительной власти Чаа-Хольского кожууна Республики Тыва"/>
            <x14:filter val="Обеспечение деятельности органов юстиции"/>
            <x14:filter val="Обеспечение деятельности финансовых, налоговых и таможенных органов и органов финансового (финансово-бюджетного) надзора"/>
            <x14:filter val="Обеспечение деятельности Хурала представителей Чаа-Хольского кожууна Республики Тыва"/>
            <x14:filter val="Обеспечение функционирования Аппарата Администрации Чаа-Хольского кожууна Республики Тыва"/>
            <x14:filter val="Обеспечение функционирования Председателя Администрации Чаа-Хольского кожууна Республики Тыва и Аппарата Администрации Чаа-Хольского кожууна Республики Тыва"/>
            <x14:filter val="ОБРАЗОВАНИЕ"/>
            <x14:filter val="Общее образование"/>
            <x14:filter val="оплату услуг доступа к сети «Интернет» социально значимых объектов"/>
            <x14:filter val="Организация мероприятий при осуществлении деятельности по обращению с животными без владельцев"/>
            <x14:filter val="Осуществление государственных полномочий по созданию, организации и обеспечению деятельности административных комиссий"/>
            <x14:filter val="Осуществление государственных полномочий по созданию, организации и обеспечению деятельности комиссий по делам несовершеннолетних"/>
            <x14:filter val="Осуществление государственных полномочий по установлению запрета на розничную продажу алкогольной продукции в РТ"/>
            <x14:filter val="Осуществление первичного воинского учета на территориях, где отсутствуют военные комиссариаты"/>
            <x14:filter val="Осуществление переданных органам местного самоуправления  полномочий в области социальной поддержки ветеранов труда и труженников тыла"/>
            <x14:filter val="Осуществление переданных органам местного самоуправления полномочий в области организации предоставления гражданам субсидий на оплату жилых помещений и коммунальных услуг"/>
            <x14:filter val="Осуществление переданных органам местного самоуправления полномочий по предоставлению гражданам субсидий на оплату жилых помещений и коммунальных услуг"/>
            <x14:filter val=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/>
            <x14:filter val="Охрана объектов растительного и животного мира и среды их обитания"/>
            <x14:filter val="ОХРАНА ОКРУЖАЮЩЕЙ СРЕДЫ"/>
            <x14:filter val="Охрана семьи и детства"/>
            <x14:filter val="Пенсионное обеспечение"/>
            <x14:filter val="погребение"/>
            <x14:filter val="Поддержка организаций, осуществляющих фундаментальные исследования"/>
            <x14:filter val="Предоставление субсидий бюджетным, автономным учреждениям и иным некоммерческим организациям"/>
            <x14:filter val="Председатель Администрации Чаа-Хольского кожууна Республики Тыва"/>
            <x14:filter val="Председатель Контрольно-счетной палаты Чаа-Хольского кожууна Республики Тыва и его инспектор"/>
            <x14:filter val="Председатель Хурала представителей Чаа-Хольского кожууна Республики Тыва"/>
            <x14:filter val="Прочие межбюджетные трансферты общего характера"/>
            <x14:filter val="Расходы бюджета - всего"/>
            <x14:filter val="Расходы на выплаты персоналу в рамках мероприятий подпрограммы &quot;Обеспечение деятельности централизованной бухгалтерии управления образования администрации Чаа-Хольского кожууна&quot;"/>
            <x14:filter val="Расходы на выплаты персоналу в рамках подпрограммы &quot;Повышение эффективности управления финансами системы культуры в бюджетных учреждениях Чаа-Хольского кожууна Республики Тыва на 2018-2020 годы&quot;"/>
            <x14:filter val="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"/>
            <x14:filter val="Расходы на выплаты по оплате труда начальника управления культуры и искусства администрации Чаа-Хольского кожууна"/>
            <x14:filter val="Расходы на выплаты по оплате труда начальника управления образования администрации Чаа-Хольского кожууна"/>
            <x14:filter val="Расходы на выплаты по оплате труда работников Аппарата Администрации Чаа-Хольского кожууна Республики Тыва"/>
            <x14:filter val="Расходы на выплаты по оплате труда работников сельскохозяйственного отдела администрации Чаа-Хольского кожууна"/>
            <x14:filter val="Расходы на выплаты по оплате труда работников финансового органа Чаа-Хольского кожууна"/>
            <x14:filter val="Расходы на обеспечение функций контрольно-счетной палаты муниципального района «Чаа-Хольский кожуун Республики Тыва"/>
            <x14:filter val="Расходы на обеспечение функций сельскохозяйственного отдела администрации Чаа-Хольского кожууна"/>
            <x14:filter val="Расходы на обеспечение функций управления труда и социального развития администрации Чаа-Хольского кожууна"/>
            <x14:filter val="Расходы на обеспечение функций финансового органа Чаа-Хольского кожууна"/>
            <x14:filter val="Реализация государственных функций, связанных с общегосударственным управлением"/>
            <x14:filter val="Реализация мероприятий муниципальной программы Чаа-Хольского кожууна Республики Тыва &quot;Государственная молодежная политика&quot;"/>
            <x14:filter val="Реализация мероприятий по благоустройству с.Чаа-Холь"/>
            <x14:filter val="Реализация мероприятий подпрограммы &quot;Комплексное развитие и модернизация систем коммунальной инфраструктуры Чаа-Хольского кожууна&quot;"/>
            <x14:filter val="Реализация мероприятий подпрограммы &quot;О дополнительных мерах по борьбе с туберкулезом в Чаа-Хольском кожууне&quot;"/>
            <x14:filter val="Реализация мероприятий подпрограммы &quot;Обеспечение деятельности централизованной бухгалтерии управления образования администрации Чаа-Хольского кожууна&quot;"/>
            <x14:filter val="Реализация мероприятий подпрограммы &quot;Обеспечение первичных мер пожарной безопасности в учреждения культуры и искусства в Чаа-Хольском кожууне на 2018-2020 годы&quot;"/>
            <x14:filter val="Реализация мероприятий подпрограммы &quot;Повышение финансовой грамотности жителей Чаа-Хольского кожууна Республики Тыва&quot;"/>
            <x14:filter val="Реализация мероприятий подпрограммы &quot;Повышение эффективности управления финансами системы культуры в бюджетных учреждениях Чаа-Хольского кожууна Республики Тыва на 2018-2020 годы&quot;"/>
            <x14:filter val="Реализация мероприятий подпрограммы &quot;Развитие библиотечного дела в Чаа-Хольском кожууне на 2018-2020 годы&quot;"/>
            <x14:filter val="Реализация мероприятий подпрограммы &quot;Развитие искусства и поддержка юных дарований Чаа-Хольского кожууна&quot;"/>
            <x14:filter val="Реализация мероприятий подпрограммы &quot;Развитие культурно-досуговой деятельности Чаа-Хольского кожууна на 2018-2020 годы&quot;"/>
            <x14:filter val="Реализация мероприятий подпрограммы &quot;Развитие туризма в Чаа-Хольском кожууне на 2018-2020 годы&quot;"/>
            <x14:filter val="Реализация мероприятий подпрограммы &quot;Снабжение населения Чаа-Хольского кожууна чистой водопроводной водой&quot;"/>
            <x14:filter val="Реализация мероприятий программы &quot;Обеспечение деятельности органов местного самоуправления на 2019-2022 годы&quot;"/>
            <x14:filter val="Реализация мероприятий программы &quot;Обеспечение жильем молодых семей в Чаа-Хольском кожууне Республики Тыва на 2016-2020 годы&quot;"/>
            <x14:filter val="Реализация мероприятий программы &quot;Обеспечение пожарной безопасности и защиты населения, территорий муниципального района &quot;Чаа-Хольский кожуун Республики Тыва&quot; от чрезвычайных ситуаций природного и техногенного характера на 2018-2020 годы&quot;"/>
            <x14:filter val="Реализация мероприятий программы &quot;Организация мероприятий, направленных на поддержку сельского хозяйства&quot;"/>
            <x14:filter val="Реализация мероприятий программы &quot;Повышение безопасности дорожного движения в Чаа-Хольском кожууне на 2016-2018 годы&quot;"/>
            <x14:filter val="Реализация мероприятий программы &quot;Поддержка и развитие малого и среднего предпринимательства в Чаа-Хольском кожууне на 2017-2020 годы&quot;"/>
            <x14:filter val="Реализация мероприятий программы &quot;Профилактика преступлений и иных правонарушений в Чаа-Хольском кожууне Республики Тыва на 2018-2020 годы&quot;"/>
            <x14:filter val="Реализация мероприятий программы &quot;Развитие физической культуры и спорта на 2018-2020 годы в Чаа-Хольском кожууне&quot;"/>
            <x14:filter val="Реализация меропрриятий программы &quot;Развитие земельно-имущественных отношений на территории муниципального района &quot;Чаа-Хольский кожуун Республики Тыва&quot; на 2019-2021 годы&quot;"/>
            <x14:filter val="Реализация мерпориятий подпрограммы &quot; Развитие дополнительного образования детей&quot;"/>
            <x14:filter val="Реализация мерпориятий подпрограммы &quot; Развитие дошкольного образования&quot; за счет местного бюджета"/>
            <x14:filter val="Реализация мерпориятий подпрограммы &quot; Развитие дошкольного образования&quot; за счет субвенции"/>
            <x14:filter val="Реализация мерпориятий подпрограммы &quot; Развитие дошкольного образования&quot; учебные расходы"/>
            <x14:filter val="Реализация мерпориятий подпрограммы &quot; Развитие общего образования&quot; за счет местного бюджета"/>
            <x14:filter val="Реализация мерпориятий подпрограммы &quot; Развитие общего образования&quot; за счет субвенции"/>
            <x14:filter val="Реализация мерпориятий подпрограммы &quot; Развитие общего образования&quot; учебные расходы"/>
            <x14:filter val="Реализация мерпориятий подпрограммы &quot;Безопасность образовательных организаций&quot;"/>
            <x14:filter val="Реализация мерпориятий подпрограммы &quot;Развитие системы оценки качества образования и информационной прозрачности системы образования&quot;"/>
            <x14:filter val="Реализация мерпориятий программы &quot;Предупреждение и борьба с социально-значимыми заболеваниями в Чаа-Хольском кожууне на 2018-2020 годы&quot;"/>
            <x14:filter val="Реализация подпрограммы &quot;Отдых и оздоровление детей&quot;"/>
            <x14:filter val="Реализация природоохраняемых мероприятий"/>
            <x14:filter val="Резервные фонды"/>
            <x14:filter val="Резервный фонд Чаа-Хольского кожууна Республики Тыва"/>
            <x14:filter val="Сельское хозяйство и рыболовство"/>
            <x14:filter val="СОЦИАЛЬНАЯ ПОЛИТИКА"/>
            <x14:filter val="Социальное обеспечение и иные выплаты населению"/>
            <x14:filter val="Социальное обеспечение населения"/>
            <x14:filter val="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"/>
            <x14:filter val="Субвенции местным бюджетам на содержание специалистов, осуществляющих переданные полномочия Республики Тыва по опеке и попечительству"/>
            <x14:filter val="Субвенции на выплаты денежных средств на содержание детей в семьях опекунов (попечителей), в приемных семьях и вознаграждения, причитающегося приемным родителям"/>
            <x14:filter val="Субвенции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"/>
            <x14:filter val="Субвенции на оплату жилищно-коммунальных услуг отдельным категориям граждан"/>
            <x14:filter val="Субвенции на реализацию ЗРТ &quot;О погребении и похоронном деле в Республике Тыва&quot;"/>
            <x14:filter val="Субсидии"/>
            <x14:filter val="Субсидии местным бюджетам на оплату услуг доступа к сети «Интернет» социально значимых объектов"/>
            <x14:filter val="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"/>
            <x14:filter val="Субсидии на возмещение убытков, связанных с применением государственных регулируемых цен на электрическую энергию, тепловую энергию и водоснабжение, вырабатываемыми муниципальными организациями коммунального комплекса, понесенных в процессе выработки"/>
            <x14:filter val="Субсидии на реализацию программ формирования современной городской среды"/>
            <x14:filter val="Судебная система"/>
            <x14:filter val="уточнить"/>
            <x14:filter val="Уточнить!"/>
            <x14:filter val="Федеральная целевая программа &quot;Развитие транспортной системы России (2010 - 2015 годы)&quot;"/>
            <x14:filter val="Федеральные целевые программы"/>
            <x14:filter val="ФИЗИЧЕСКАЯ КУЛЬТУРА И СПОРТ"/>
            <x14:filter val="Фонд оплаты труда государственных (муниципальных) органов"/>
            <x14:filter val="Функционирование высшего должностного лица субъекта Российской Федерации и муниципального образования"/>
            <x14:filter val="Функционирование законодательных (представительных) органов государственной власти и представительных органов муниципальных образований"/>
            <x14:filter val="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"/>
          </mc:Choice>
          <mc:Fallback>
            <filter val="Аппарат Хурала представителей Чаа-Хольского кожууна Республики Тыва"/>
            <filter val="Бесплатное питание учащихся"/>
            <filter val="Благоустройство"/>
            <filter val="Благоустройство территории Чаа-Хольского кожууна"/>
            <filter val="в том числе:_x000a_ОБЩЕГОСУДАРСТВЕННЫЕ ВОПРОСЫ"/>
            <filter val="ветераны труда"/>
            <filter val="Водохозяйственные мероприятия"/>
            <filter val="Государственная программа по оказанию содействия добровольному переселению в Российскую Федерацию соотечественников, проживающих за рубежом"/>
            <filter val="Гражданская оборона"/>
            <filter val="Депутаты Хурала представителей Чаа-Хольского кожууна Республики Тыва"/>
            <filter val="Дополнительное образование детей"/>
            <filter val="Дорожное хозяйство (дорожные фонды)"/>
            <filter val="Дотации на выравнивание бюджетной обеспеченности сельским поселениям"/>
            <filter val="Дотации на выравнивание бюджетной обеспеченности субъектов Российской Федерации и муниципальных образований"/>
            <filter val="Дотации на поддержку мер по обеспечению сбалансированности бюджетов сельских поселений"/>
            <filter val="Дошкольное образование"/>
            <filter val="Другие вопросы в области культуры, кинематографии"/>
            <filter val="Другие вопросы в области национальной безопасности и правоохранительной деятельности"/>
            <filter val="Другие вопросы в области национальной экономики"/>
            <filter val="Другие вопросы в области образования"/>
            <filter val="Другие вопросы в области социальной политики"/>
            <filter val="Другие вопросы в области физической культуры и спорта"/>
            <filter val="Другие общегосударственные вопросы"/>
            <filter val="ЖИЛИЩНО-КОММУНАЛЬНОЕ ХОЗЯЙСТВО"/>
            <filter val="Закупка товаров, работ и услуг для обеспечения государственных (муниципальных) нужд"/>
            <filter val="Защита населения и территории от чрезвычайных ситуаций природного и техногенного характера, пожарная безопасность"/>
            <filter val="Иные бюджетные ассигнования"/>
            <filter val="Иные межбюджетные трансферты на организацию бесплатного питания отдельным категориям учащихся государственных и муниципальных образовательных учреждениях Республики Тыва"/>
            <filter val="Иные мероприятия в области социальной политики"/>
            <filter val="Коммунальное хозяйство"/>
            <filter val="Культура"/>
            <filter val="КУЛЬТУРА, КИНЕМАТОГРАФИЯ"/>
            <filter val="Льготы педагогическим работникам по жилищно-коммунальным услугам"/>
            <filter val="Льготы сельским специалистам культуры по жилищно-коммунальным услугам"/>
            <filter val="Массовый спорт"/>
            <filter val="Межбюджетные трансферты"/>
            <filter val="Межбюджетные трансферты бюджетам сельских поселений на оплату коммунальных услуг"/>
            <filter val="Межбюджетные трансферты бюджетам сельских поселений, расположенных в труднодоступных населенных пунктах"/>
            <filter val="МЕЖБЮДЖЕТНЫЕ ТРАНСФЕРТЫ ОБЩЕГО ХАРАКТЕРА БЮДЖЕТАМ БЮДЖЕТНОЙ СИСТЕМЫ РОССИЙСКОЙ ФЕДЕРАЦИИ"/>
            <filter val="Мероприятия по предупреждению и ликвидации последствий чрезвычайных ситуаций и стихийных бедствий"/>
            <filter val="Мобилизационная и вневойсковая подготовка"/>
            <filter val="Молодежная политика"/>
            <filter val="МП «Профилактика безнадзорности и правонарушений несовершеннолетних в Чаа-Хольском кожууне на 2021-2023 годы»"/>
            <filter val="Муниципальная программа «О дополнительных мерах по борьбе с туберкулезом в Чаа-Хольском кожууне на 2024-2026 годы»"/>
            <filter val="Муниципальная программа «Содействие занятости населения муниципального района Чаа-Хольский кожуун Республики Тыва на 2024-2026 годы»"/>
            <filter val="Муниципальная программа «Укрепление общественного здоровья муниципального района «Чаа-Хольский кожуун Республики Тыва» на 2024-2025 годы»"/>
            <filter val="Муниципальная программа Чаа-Хольского кожууна Республики Тыва &quot;Обеспечение деятельности органов местного самоуправления на 2019-2022 годы&quot;"/>
            <filter val="Муниципальная программа Чаа-Хольского кожууна Республики Тыва &quot;Обеспечение жильем молодых семей в Чаа-Хольском кожууне Республики Тыва на 2016-2020 годы&quot;"/>
            <filter val="Муниципальная программа Чаа-Хольского кожууна Республики Тыва &quot;Повышение безопасности дорожного движения в Чаа-Хольском кожууне на 2016-2018 годы&quot;"/>
            <filter val="Муниципальная программа Чаа-Хольского кожууна Республики Тыва &quot;Повышение эфективности и надежности функционирования жилищно-коммунального хозяйства Чаа-Хольского кожууна на 2014-2020 годы&quot;"/>
            <filter val="Муниципальная программа Чаа-Хольского кожууна Республики Тыва &quot;Повышение эффективности управления муниципальными финансами Чаа-Хольского кожууна Республики Тыва до 2020 года&quot;"/>
            <filter val="Муниципальная программа Чаа-Хольского кожууна Республики Тыва &quot;Поддержка и развитие малого и среднего предпринимательства в Чаа-Хольском кожууне на 2017-2020 годы&quot;"/>
            <filter val="Муниципальная программа Чаа-Хольского кожууна Республики Тыва &quot;Предупреждение и борьба с социально-значимыми заболеваниями в Чаа-Хольском кожууне на 2018-2020 годы&quot;"/>
            <filter val="Муниципальная программа Чаа-Хольского кожууна Республики Тыва &quot;Профилактика преступлений и иных правонарушений в Чаа-Хольском кожууне Республики Тыва на 2018-2020 годы&quot;"/>
            <filter val="Муниципальная программа Чаа-Хольского кожууна Республики Тыва &quot;Развитие земельно-имущественных отношений на территории муниципального района &quot;Чаа-Хольский кожуун Республики Тыва&quot; на 2019-2020 годы&quot;"/>
            <filter val="Муниципальная программа Чаа-Хольского кожууна Республики Тыва &quot;Развитие культуры и туризма на 2014-2020 годы&quot;"/>
            <filter val="Муниципальная программа Чаа-Хольского кожууна Республики Тыва &quot;Развитие образования и науки в Чаа-Хольском кожууне на 2018-2020 годы&quot;"/>
            <filter val="Муниципальная программа Чаа-Хольского кожууна Республики Тыва &quot;Развитие сельского хозяйства и регулирование рынков сельскохозяйственной продукции, сырья и продовольствия в Чаа-Хольском кожууне Республики Тыва на 2013-2020 годы&quot;"/>
            <filter val="Муниципальная программа Чаа-Хольского кожууна Республики Тыва &quot;Развитие физической культуры и спорта на 2018-2020 годы в Чаа-Хольском кожууне&quot;"/>
            <filter val="Муниципальная программа Чаа-Хольского кожууна Республики Тыва &quot;Социальная поддержка граждан и семей с детьми в Чаа-Хольском кожууне Республики Тыва на 2018-2020 годы&quot;"/>
            <filter val="НАЦИОНАЛЬНАЯ БЕЗОПАСНОСТЬ И ПРАВООХРАНИТЕЛЬНАЯ ДЕЯТЕЛЬНОСТЬ"/>
            <filter val="НАЦИОНАЛЬНАЯ ОБОРОНА"/>
            <filter val="НАЦИОНАЛЬНАЯ ЭКОНОМИКА"/>
            <filter val="Непрограммное направление в области защиты населения и территории от чрезвычайных ситуаций"/>
            <filter val="Непрограммное направление в области культуры"/>
            <filter val="Непрограммное направление в области образования"/>
            <filter val="Непрограммное направление в области охраны объектов растительного и животного мира и среды их обитания"/>
            <filter val="Непрограммные расходы по предоставлению межбюджетных трансфертов и резервные фонды"/>
            <filter val="Обеспечение деятельности Контрольно-счетной палаты Чаа-Хольского кожууна"/>
            <filter val="Обеспечение деятельности органов исполнительной власти Чаа-Хольского кожууна Республики Тыва"/>
            <filter val="Обеспечение деятельности органов юстиции"/>
            <filter val="Обеспечение деятельности финансовых, налоговых и таможенных органов и органов финансового (финансово-бюджетного) надзора"/>
            <filter val="Обеспечение деятельности Хурала представителей Чаа-Хольского кожууна Республики Тыва"/>
            <filter val="Обеспечение функционирования Аппарата Администрации Чаа-Хольского кожууна Республики Тыва"/>
            <filter val="Обеспечение функционирования Председателя Администрации Чаа-Хольского кожууна Республики Тыва и Аппарата Администрации Чаа-Хольского кожууна Республики Тыва"/>
            <filter val="ОБРАЗОВАНИЕ"/>
            <filter val="Общее образование"/>
            <filter val="оплату услуг доступа к сети «Интернет» социально значимых объектов"/>
            <filter val="Организация мероприятий при осуществлении деятельности по обращению с животными без владельцев"/>
            <filter val="Осуществление государственных полномочий по созданию, организации и обеспечению деятельности административных комиссий"/>
            <filter val="Осуществление государственных полномочий по созданию, организации и обеспечению деятельности комиссий по делам несовершеннолетних"/>
            <filter val="Осуществление государственных полномочий по установлению запрета на розничную продажу алкогольной продукции в РТ"/>
            <filter val="Осуществление первичного воинского учета на территориях, где отсутствуют военные комиссариаты"/>
            <filter val="Осуществление переданных органам местного самоуправления  полномочий в области социальной поддержки ветеранов труда и труженников тыла"/>
            <filter val="Осуществление переданных органам местного самоуправления полномочий в области организации предоставления гражданам субсидий на оплату жилых помещений и коммунальных услуг"/>
            <filter val="Осуществление переданных органам местного самоуправления полномочий по предоставлению гражданам субсидий на оплату жилых помещений и коммунальных услуг"/>
            <filter val=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/>
            <filter val="Охрана объектов растительного и животного мира и среды их обитания"/>
            <filter val="ОХРАНА ОКРУЖАЮЩЕЙ СРЕДЫ"/>
            <filter val="Охрана семьи и детства"/>
            <filter val="Пенсионное обеспечение"/>
            <filter val="погребение"/>
            <filter val="Поддержка организаций, осуществляющих фундаментальные исследования"/>
            <filter val="Предоставление субсидий бюджетным, автономным учреждениям и иным некоммерческим организациям"/>
            <filter val="Председатель Администрации Чаа-Хольского кожууна Республики Тыва"/>
            <filter val="Председатель Контрольно-счетной палаты Чаа-Хольского кожууна Республики Тыва и его инспектор"/>
            <filter val="Председатель Хурала представителей Чаа-Хольского кожууна Республики Тыва"/>
            <filter val="Прочие межбюджетные трансферты общего характера"/>
            <filter val="Расходы бюджета - всего"/>
            <filter val="Расходы на выплаты персоналу в рамках мероприятий подпрограммы &quot;Обеспечение деятельности централизованной бухгалтерии управления образования администрации Чаа-Хольского кожууна&quot;"/>
            <filter val="Расходы на выплаты персоналу в рамках подпрограммы &quot;Повышение эффективности управления финансами системы культуры в бюджетных учреждениях Чаа-Хольского кожууна Республики Тыва на 2018-2020 годы&quot;"/>
            <filter val="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"/>
            <filter val="Расходы на выплаты по оплате труда начальника управления культуры и искусства администрации Чаа-Хольского кожууна"/>
            <filter val="Расходы на выплаты по оплате труда начальника управления образования администрации Чаа-Хольского кожууна"/>
            <filter val="Расходы на выплаты по оплате труда работников Аппарата Администрации Чаа-Хольского кожууна Республики Тыва"/>
            <filter val="Расходы на выплаты по оплате труда работников сельскохозяйственного отдела администрации Чаа-Хольского кожууна"/>
            <filter val="Расходы на выплаты по оплате труда работников финансового органа Чаа-Хольского кожууна"/>
            <filter val="Расходы на обеспечение функций контрольно-счетной палаты муниципального района «Чаа-Хольский кожуун Республики Тыва"/>
            <filter val="Расходы на обеспечение функций сельскохозяйственного отдела администрации Чаа-Хольского кожууна"/>
            <filter val="Расходы на обеспечение функций управления труда и социального развития администрации Чаа-Хольского кожууна"/>
            <filter val="Расходы на обеспечение функций финансового органа Чаа-Хольского кожууна"/>
            <filter val="Реализация государственных функций, связанных с общегосударственным управлением"/>
            <filter val="Реализация мероприятий муниципальной программы Чаа-Хольского кожууна Республики Тыва &quot;Государственная молодежная политика&quot;"/>
            <filter val="Реализация мероприятий по благоустройству с.Чаа-Холь"/>
            <filter val="Реализация мероприятий подпрограммы &quot;Комплексное развитие и модернизация систем коммунальной инфраструктуры Чаа-Хольского кожууна&quot;"/>
            <filter val="Реализация мероприятий подпрограммы &quot;О дополнительных мерах по борьбе с туберкулезом в Чаа-Хольском кожууне&quot;"/>
            <filter val="Реализация мероприятий подпрограммы &quot;Обеспечение деятельности централизованной бухгалтерии управления образования администрации Чаа-Хольского кожууна&quot;"/>
            <filter val="Реализация мероприятий подпрограммы &quot;Обеспечение первичных мер пожарной безопасности в учреждения культуры и искусства в Чаа-Хольском кожууне на 2018-2020 годы&quot;"/>
            <filter val="Реализация мероприятий подпрограммы &quot;Повышение финансовой грамотности жителей Чаа-Хольского кожууна Республики Тыва&quot;"/>
            <filter val="Реализация мероприятий подпрограммы &quot;Повышение эффективности управления финансами системы культуры в бюджетных учреждениях Чаа-Хольского кожууна Республики Тыва на 2018-2020 годы&quot;"/>
            <filter val="Реализация мероприятий подпрограммы &quot;Развитие библиотечного дела в Чаа-Хольском кожууне на 2018-2020 годы&quot;"/>
            <filter val="Реализация мероприятий подпрограммы &quot;Развитие искусства и поддержка юных дарований Чаа-Хольского кожууна&quot;"/>
            <filter val="Реализация мероприятий подпрограммы &quot;Развитие культурно-досуговой деятельности Чаа-Хольского кожууна на 2018-2020 годы&quot;"/>
            <filter val="Реализация мероприятий подпрограммы &quot;Развитие туризма в Чаа-Хольском кожууне на 2018-2020 годы&quot;"/>
            <filter val="Реализация мероприятий подпрограммы &quot;Снабжение населения Чаа-Хольского кожууна чистой водопроводной водой&quot;"/>
            <filter val="Реализация мероприятий программы &quot;Обеспечение деятельности органов местного самоуправления на 2019-2022 годы&quot;"/>
            <filter val="Реализация мероприятий программы &quot;Обеспечение жильем молодых семей в Чаа-Хольском кожууне Республики Тыва на 2016-2020 годы&quot;"/>
            <filter val="Реализация мероприятий программы &quot;Обеспечение пожарной безопасности и защиты населения, территорий муниципального района &quot;Чаа-Хольский кожуун Республики Тыва&quot; от чрезвычайных ситуаций природного и техногенного характера на 2018-2020 годы&quot;"/>
            <filter val="Реализация мероприятий программы &quot;Организация мероприятий, направленных на поддержку сельского хозяйства&quot;"/>
            <filter val="Реализация мероприятий программы &quot;Повышение безопасности дорожного движения в Чаа-Хольском кожууне на 2016-2018 годы&quot;"/>
            <filter val="Реализация мероприятий программы &quot;Поддержка и развитие малого и среднего предпринимательства в Чаа-Хольском кожууне на 2017-2020 годы&quot;"/>
            <filter val="Реализация мероприятий программы &quot;Профилактика преступлений и иных правонарушений в Чаа-Хольском кожууне Республики Тыва на 2018-2020 годы&quot;"/>
            <filter val="Реализация мероприятий программы &quot;Развитие физической культуры и спорта на 2018-2020 годы в Чаа-Хольском кожууне&quot;"/>
            <filter val="Реализация меропрриятий программы &quot;Развитие земельно-имущественных отношений на территории муниципального района &quot;Чаа-Хольский кожуун Республики Тыва&quot; на 2019-2021 годы&quot;"/>
            <filter val="Реализация мерпориятий подпрограммы &quot; Развитие дополнительного образования детей&quot;"/>
            <filter val="Реализация мерпориятий подпрограммы &quot; Развитие дошкольного образования&quot; за счет местного бюджета"/>
            <filter val="Реализация мерпориятий подпрограммы &quot; Развитие дошкольного образования&quot; за счет субвенции"/>
            <filter val="Реализация мерпориятий подпрограммы &quot; Развитие дошкольного образования&quot; учебные расходы"/>
            <filter val="Реализация мерпориятий подпрограммы &quot; Развитие общего образования&quot; за счет местного бюджета"/>
            <filter val="Реализация мерпориятий подпрограммы &quot; Развитие общего образования&quot; за счет субвенции"/>
            <filter val="Реализация мерпориятий подпрограммы &quot; Развитие общего образования&quot; учебные расходы"/>
            <filter val="Реализация мерпориятий подпрограммы &quot;Безопасность образовательных организаций&quot;"/>
            <filter val="Реализация мерпориятий подпрограммы &quot;Развитие системы оценки качества образования и информационной прозрачности системы образования&quot;"/>
            <filter val="Реализация мерпориятий программы &quot;Предупреждение и борьба с социально-значимыми заболеваниями в Чаа-Хольском кожууне на 2018-2020 годы&quot;"/>
            <filter val="Реализация подпрограммы &quot;Отдых и оздоровление детей&quot;"/>
            <filter val="Реализация природоохраняемых мероприятий"/>
            <filter val="Резервные фонды"/>
            <filter val="Резервный фонд Чаа-Хольского кожууна Республики Тыва"/>
            <filter val="Сельское хозяйство и рыболовство"/>
            <filter val="СОЦИАЛЬНАЯ ПОЛИТИКА"/>
            <filter val="Социальное обеспечение и иные выплаты населению"/>
            <filter val="Социальное обеспечение населения"/>
            <filter val="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"/>
            <filter val="Субвенции местным бюджетам на содержание специалистов, осуществляющих переданные полномочия Республики Тыва по опеке и попечительству"/>
            <filter val="Субвенции на выплаты денежных средств на содержание детей в семьях опекунов (попечителей), в приемных семьях и вознаграждения, причитающегося приемным родителям"/>
            <filter val="Субвенции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"/>
            <filter val="Субвенции на оплату жилищно-коммунальных услуг отдельным категориям граждан"/>
            <filter val="Субвенции на реализацию ЗРТ &quot;О погребении и похоронном деле в Республике Тыва&quot;"/>
            <filter val="Субсидии"/>
            <filter val="Субсидии местным бюджетам на оплату услуг доступа к сети «Интернет» социально значимых объектов"/>
            <filter val="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"/>
            <filter val="Субсидии на возмещение убытков, связанных с применением государственных регулируемых цен на электрическую энергию, тепловую энергию и водоснабжение, вырабатываемыми муниципальными организациями коммунального комплекса, понесенных в процессе выработки"/>
            <filter val="Субсидии на реализацию программ формирования современной городской среды"/>
            <filter val="Судебная система"/>
            <filter val="уточнить"/>
            <filter val="Уточнить!"/>
            <filter val="Федеральная целевая программа &quot;Развитие транспортной системы России (2010 - 2015 годы)&quot;"/>
            <filter val="Федеральные целевые программы"/>
            <filter val="ФИЗИЧЕСКАЯ КУЛЬТУРА И СПОРТ"/>
            <filter val="Фонд оплаты труда государственных (муниципальных) органов"/>
            <filter val="Функционирование высшего должностного лица субъекта Российской Федерации и муниципального образования"/>
            <filter val="Функционирование законодательных (представительных) органов государственной власти и представительных органов муниципальных образований"/>
            <filter val="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"/>
          </mc:Fallback>
        </mc:AlternateContent>
      </filters>
    </filterColumn>
    <filterColumn colId="1">
      <filters>
        <filter val="000 0100 0000000000 000"/>
        <filter val="000 0102 0000000000 000"/>
        <filter val="000 0102 7800000000 000"/>
        <filter val="000 0102 7860000000 000"/>
        <filter val="000 0102 7860000111 000"/>
        <filter val="000 0102 7860000111 100"/>
        <filter val="000 0103 0000000000 000"/>
        <filter val="000 0103 7900000000 000"/>
        <filter val="000 0103 7960000000 000"/>
        <filter val="000 0103 7960000111 000"/>
        <filter val="000 0103 7960000111 100"/>
        <filter val="000 0103 7960000112 000"/>
        <filter val="000 0103 7960000112 100"/>
        <filter val="000 0103 7960000193 000"/>
        <filter val="000 0103 7960000193 200"/>
        <filter val="000 0104 0000000000 000"/>
        <filter val="000 0104 7800000000 000"/>
        <filter val="000 0104 7860000000 000"/>
        <filter val="000 0104 7860000113 000"/>
        <filter val="000 0104 7860000113 100"/>
        <filter val="000 0104 7860000193 000"/>
        <filter val="000 0104 7860000193 200"/>
        <filter val="000 0104 7860000193 800"/>
        <filter val="000 0105 0000000000 000"/>
        <filter val="000 0105 9200000000 000"/>
        <filter val="000 0105 9200051200 000"/>
        <filter val="000 0105 9200051200 200"/>
        <filter val="000 0106 0000000000 000"/>
        <filter val="000 0106 8910000000 000"/>
        <filter val="000 0106 8910000110 000"/>
        <filter val="000 0106 8910000110 100"/>
        <filter val="000 0106 8910000190 000"/>
        <filter val="000 0106 8910000190 200"/>
        <filter val="000 0106 8910000190 800"/>
        <filter val="000 0106 9300000000 000"/>
        <filter val="000 0106 9360000111 000"/>
        <filter val="000 0106 9360000111 100"/>
        <filter val="000 0106 9360000190 000"/>
        <filter val="000 0106 9360000190 200"/>
        <filter val="000 0111 0000000000 000"/>
        <filter val="000 0111 9700000000 000"/>
        <filter val="000 0111 9750400000 000"/>
        <filter val="000 0111 9750400000 800"/>
        <filter val="000 0113 0000000000 000"/>
        <filter val="000 0113 1100000000 000"/>
        <filter val="000 0113 1130000000 000"/>
        <filter val="000 0113 1130000211 000"/>
        <filter val="000 0113 1130000211 100"/>
        <filter val="000 0113 1130000211 200"/>
        <filter val="000 0113 1300000000 000"/>
        <filter val="000 0113 1310000000 000"/>
        <filter val="000 0113 1310000130 000"/>
        <filter val="000 0113 1310000130 200"/>
        <filter val="000 0113 2700000000 000"/>
        <filter val="000 0113 2700203600 000"/>
        <filter val="000 0113 2700203600 800"/>
        <filter val="000 0113 9700000000 000"/>
        <filter val="000 0113 9700076050 000"/>
        <filter val="000 0113 9700076050 200"/>
        <filter val="000 0113 9700076050 500"/>
        <filter val="000 0113 9700076130 000"/>
        <filter val="000 0113 9700076130 100"/>
        <filter val="000 0200 0000000000 000"/>
        <filter val="000 0203 0000000000 000"/>
        <filter val="000 0203 9990051180 000"/>
        <filter val="000 0203 9990051180 100"/>
        <filter val="000 0203 9990051180 200"/>
        <filter val="000 0203 9990051180 500"/>
        <filter val="000 0300 0000000000 000"/>
        <filter val="000 0309 0000000000 000"/>
        <filter val="000 0309 7700000000 000"/>
        <filter val="000 0309 7700020020 000"/>
        <filter val="000 0309 7700020020 100"/>
        <filter val="000 0309 7700020020 200"/>
        <filter val="000 0310 0000000000 000"/>
        <filter val="000 0310 0300000000 000"/>
        <filter val="000 0310 0300020230 000"/>
        <filter val="000 0310 0300020230 200"/>
        <filter val="000 0310 0300021230 000"/>
        <filter val="000 0310 0300021230 200"/>
        <filter val="000 0314 0000000000 000"/>
        <filter val="000 0314 0900000000 000"/>
        <filter val="000 0314 0905600000 000"/>
        <filter val="000 0314 0905614000 000"/>
        <filter val="000 0314 0905614000 200"/>
        <filter val="000 0314 0905620020 000"/>
        <filter val="000 0314 0905620020 200"/>
        <filter val="000 0400 0000000000 000"/>
        <filter val="000 0405 0000000000 000"/>
        <filter val="000 0405 1800000000 000"/>
        <filter val="000 0405 1810000000 000"/>
        <filter val="000 0405 1810000190 000"/>
        <filter val="000 0405 1810000190 200"/>
        <filter val="000 0405 1840000000 000"/>
        <filter val="000 0405 1840076140 000"/>
        <filter val="000 0405 1840076140 200"/>
        <filter val="000 0405 8900000000 000"/>
        <filter val="000 0405 8920000000 000"/>
        <filter val="000 0405 8920000110 000"/>
        <filter val="000 0405 8920000110 100"/>
        <filter val="000 0405 8920000190 000"/>
        <filter val="000 0405 8920000190 200"/>
        <filter val="000 0405 8920000190 800"/>
        <filter val="000 0409 0000000000 000"/>
        <filter val="000 0409 0400000000 000"/>
        <filter val="000 0409 0405500000 000"/>
        <filter val="000 0409 0405505000 000"/>
        <filter val="000 0409 0405505000 200"/>
        <filter val="000 0412 0000000000 000"/>
        <filter val="000 0412 0600000000 000"/>
        <filter val="000 0412 0610000000 000"/>
        <filter val="000 0412 0610073200 000"/>
        <filter val="000 0412 0610073200 200"/>
        <filter val="000 0412 0610074200 000"/>
        <filter val="000 0412 0610074200 200"/>
        <filter val="000 0412 0610075200 000"/>
        <filter val="000 0412 0610075200 200"/>
        <filter val="000 0412 0610076200 000"/>
        <filter val="000 0412 0610076200 200"/>
        <filter val="000 0412 2000000000 000"/>
        <filter val="000 0412 2020000000 000"/>
        <filter val="000 0412 2020100000 000"/>
        <filter val="000 0412 20201L5270 000"/>
        <filter val="000 0412 20201L5270 200"/>
        <filter val="000 0412 2600000000 000"/>
        <filter val="000 0412 2600200000 000"/>
        <filter val="000 0412 2600202600 000"/>
        <filter val="000 0412 2600202600 200"/>
        <filter val="000 0412 2700000000 000"/>
        <filter val="000 0412 2700200000 000"/>
        <filter val="000 0412 2700203600 000"/>
        <filter val="000 0412 2700203600 100"/>
        <filter val="000 0412 2700203600 200"/>
        <filter val="000 0412 8900000000 000"/>
        <filter val="000 0412 8920000000 000"/>
        <filter val="000 0412 8920000110 000"/>
        <filter val="000 0412 8920000110 100"/>
        <filter val="000 0412 9700000000 000"/>
        <filter val="000 0412 9750000000 000"/>
        <filter val="000 0412 9750400000 000"/>
        <filter val="000 0412 9750400000 200"/>
        <filter val="000 0500 0000000000 000"/>
        <filter val="000 0502 0000000000 000"/>
        <filter val="000 0502 0500000000 000"/>
        <filter val="000 0502 0540000000 000"/>
        <filter val="000 0502 0540000350 000"/>
        <filter val="000 0502 0540000350 200"/>
        <filter val="000 0502 0550000000 000"/>
        <filter val="000 0502 0550075030 000"/>
        <filter val="000 0502 0550075030 200"/>
        <filter val="000 0502 1900000000 000"/>
        <filter val="000 0502 1930000000 000"/>
        <filter val="000 0502 1930400000 000"/>
        <filter val="000 0502 1930475010 000"/>
        <filter val="000 0502 1930475010 800"/>
        <filter val="000 0503 0000000000 000"/>
        <filter val="000 0503 2800000000 000"/>
        <filter val="000 0503 280И200000 000"/>
        <filter val="000 0503 280И255550 000"/>
        <filter val="000 0503 280И255550 200"/>
        <filter val="000 0503 6000000000 000"/>
        <filter val="000 0503 6000700000 000"/>
        <filter val="000 0503 6000701100 000"/>
        <filter val="000 0503 6000701100 200"/>
        <filter val="000 0600 0000000000 000"/>
        <filter val="000 0603 0000000000 000"/>
        <filter val="000 0603 7600000000 000"/>
        <filter val="000 0603 7600046000 000"/>
        <filter val="000 0603 7600046000 200"/>
        <filter val="000 0700 0000000000 000"/>
        <filter val="000 0701 0000000000 000"/>
        <filter val="000 0701 0600000000 000"/>
        <filter val="000 0701 0600073200 000"/>
        <filter val="000 0701 0600073200 600"/>
        <filter val="000 0701 1100000000 000"/>
        <filter val="000 0701 1110000000 000"/>
        <filter val="000 0701 1110000590 000"/>
        <filter val="000 0701 1110000590 600"/>
        <filter val="000 0701 1110076020 000"/>
        <filter val="000 0701 1110076020 600"/>
        <filter val="000 0701 111007602У 000"/>
        <filter val="000 0701 111007602У 600"/>
        <filter val="000 0701 1160000000 000"/>
        <filter val="000 0701 1160007290 000"/>
        <filter val="000 0701 1160007290 600"/>
        <filter val="000 0702 0000000000 000"/>
        <filter val="000 0702 1100000000 000"/>
        <filter val="000 0702 1120000000 000"/>
        <filter val="000 0702 1120000590 000"/>
        <filter val="000 0702 1120000590 600"/>
        <filter val="000 0702 1120075150 000"/>
        <filter val="000 0702 1120075150 600"/>
        <filter val="000 0702 1120076020 000"/>
        <filter val="000 0702 1120076020 600"/>
        <filter val="000 0702 112007602У 000"/>
        <filter val="000 0702 112007602У 600"/>
        <filter val="000 0702 11200L3040 000"/>
        <filter val="000 0702 11200L3040 600"/>
        <filter val="000 0702 112Ю600000 000"/>
        <filter val="000 0702 112Ю650500 000"/>
        <filter val="000 0702 112Ю650500 600"/>
        <filter val="000 0702 112Ю653030 000"/>
        <filter val="000 0702 112Ю653030 600"/>
        <filter val="000 0702 1140000000 000"/>
        <filter val="000 0702 1140007290 000"/>
        <filter val="000 0702 1140007290 600"/>
        <filter val="000 0702 1160000000 000"/>
        <filter val="000 0702 1160007290 000"/>
        <filter val="000 0702 1160007290 600"/>
        <filter val="000 0702 11А0000000 000"/>
        <filter val="000 0702 11АЮ600000 000"/>
        <filter val="000 0702 11АЮ651790 000"/>
        <filter val="000 0702 11АЮ651790 600"/>
        <filter val="000 0703 0000000000 000"/>
        <filter val="000 0703 0800000000 000"/>
        <filter val="000 0703 0840000000 000"/>
        <filter val="000 0703 0840044100 000"/>
        <filter val="000 0703 0840044100 600"/>
        <filter val="000 0703 0850000000 000"/>
        <filter val="000 0703 0850044100 000"/>
        <filter val="000 0703 0850044100 600"/>
        <filter val="000 0707 0000000000 000"/>
        <filter val="000 0707 1100000000 000"/>
        <filter val="000 0707 1150675040 000"/>
        <filter val="000 0707 1150675040 600"/>
        <filter val="000 0709 0000000000 000"/>
        <filter val="000 0709 1100000000 000"/>
        <filter val="000 0709 1190000000 000"/>
        <filter val="000 0709 1190000110 000"/>
        <filter val="000 0709 1190000110 100"/>
        <filter val="000 0709 1190000190 000"/>
        <filter val="000 0709 1190000190 200"/>
        <filter val="000 0709 1190070080 000"/>
        <filter val="000 0709 1190070080 200"/>
        <filter val="000 0709 8700000000 000"/>
        <filter val="000 0709 8720000000 000"/>
        <filter val="000 0709 8720076040 000"/>
        <filter val="000 0709 8720076040 100"/>
        <filter val="000 0709 8900000000 000"/>
        <filter val="000 0709 8930000000 000"/>
        <filter val="000 0709 8930000110 000"/>
        <filter val="000 0709 8930000110 100"/>
        <filter val="000 0709 8930076170 000"/>
        <filter val="000 0709 8930076170 100"/>
        <filter val="000 0709 9700000000 000"/>
        <filter val="000 0709 9700076100 000"/>
        <filter val="000 0709 9700076100 100"/>
        <filter val="000 0800 0000000000 000"/>
        <filter val="000 0801 0000000000 000"/>
        <filter val="000 0801 0800000000 000"/>
        <filter val="000 0801 0810100000 000"/>
        <filter val="000 0801 0810144100 000"/>
        <filter val="000 0801 0810144100 600"/>
        <filter val="000 0801 0820000000 000"/>
        <filter val="000 0801 0820100000 000"/>
        <filter val="000 0801 0820144100 000"/>
        <filter val="000 0801 0820144100 200"/>
        <filter val="000 0801 0830000000 000"/>
        <filter val="000 0801 0830044100 000"/>
        <filter val="000 0801 0830044100 600"/>
        <filter val="000 0801 0840000000 000"/>
        <filter val="000 0801 0840044100 000"/>
        <filter val="000 0801 0840044100 600"/>
        <filter val="000 0804 0000000000 000"/>
        <filter val="000 0804 0800000000 000"/>
        <filter val="000 0804 0890000000 000"/>
        <filter val="000 0804 0890000110 000"/>
        <filter val="000 0804 0890000110 100"/>
        <filter val="000 0804 0890000190 000"/>
        <filter val="000 0804 0890000190 200"/>
        <filter val="000 0804 0890000190 800"/>
        <filter val="000 0804 8900000000 000"/>
        <filter val="000 0804 8940000000 000"/>
        <filter val="000 0804 8940000110 000"/>
        <filter val="000 0804 8940000110 100"/>
        <filter val="000 1000 0000000000 000"/>
        <filter val="000 1001 0000000000 000"/>
        <filter val="000 1001 8960000190 000"/>
        <filter val="000 1001 8960000190 300"/>
        <filter val="000 1003 0000000000 000"/>
        <filter val="000 1003 0120000000 000"/>
        <filter val="000 1003 0120052500 000"/>
        <filter val="000 1003 0120052500 200"/>
        <filter val="000 1003 0120052500 300"/>
        <filter val="000 1003 0130000000 000"/>
        <filter val="000 1003 0130176060 000"/>
        <filter val="000 1003 0130176060 200"/>
        <filter val="000 1003 0130176060 300"/>
        <filter val="000 1003 0160000000 000"/>
        <filter val="000 1003 0160076030 000"/>
        <filter val="000 1003 0160076030 300"/>
        <filter val="000 1003 0170000000 000"/>
        <filter val="000 1003 0170376120 000"/>
        <filter val="000 1003 0170376120 300"/>
        <filter val="000 1003 1000000000 000"/>
        <filter val="000 1003 1030000000 000"/>
        <filter val="000 1003 1030189090 000"/>
        <filter val="000 1003 1030189090 200"/>
        <filter val="000 1003 1200000000 000"/>
        <filter val="000 1003 1230100000 000"/>
        <filter val="000 1003 1230189090 000"/>
        <filter val="000 1003 1230189090 200"/>
        <filter val="000 1003 8700000000 000"/>
        <filter val="000 1003 8720000000 000"/>
        <filter val="000 1003 8720076040 000"/>
        <filter val="000 1003 8720076040 600"/>
        <filter val="000 1003 8800000000 000"/>
        <filter val="000 1003 8820076040 000"/>
        <filter val="000 1003 8820076040 600"/>
        <filter val="000 1003 8900000000 000"/>
        <filter val="000 1003 8930076180 000"/>
        <filter val="000 1003 8930076180 300"/>
        <filter val="000 1003 8960000000 000"/>
        <filter val="000 1003 8960000190 000"/>
        <filter val="000 1003 8960000190 200"/>
        <filter val="000 1003 9700000000 000"/>
        <filter val="000 1003 9750000000 000"/>
        <filter val="000 1003 9750400000 000"/>
        <filter val="000 1003 9750400000 300"/>
        <filter val="000 1004 0000000000 000"/>
        <filter val="000 1004 0100000000 000"/>
        <filter val="000 1004 0110100000 000"/>
        <filter val="000 1004 01101L0840 000"/>
        <filter val="000 1004 01101L0840 300"/>
        <filter val="000 1004 1100000000 000"/>
        <filter val="000 1004 1110176090 000"/>
        <filter val="000 1004 1110176090 300"/>
        <filter val="000 1004 1600000000 000"/>
        <filter val="000 1004 1640000000 000"/>
        <filter val="000 1004 16400L4970 000"/>
        <filter val="000 1004 16400L4970 300"/>
        <filter val="000 1004 8900000000 000"/>
        <filter val="000 1004 8930000000 000"/>
        <filter val="000 1004 8930076180 000"/>
        <filter val="000 1004 8930076180 300"/>
        <filter val="000 1006 0000000000 000"/>
        <filter val="000 1006 0100000000 000"/>
        <filter val="000 1006 0110000000 000"/>
        <filter val="000 1006 0110076040 000"/>
        <filter val="000 1006 0110076040 100"/>
        <filter val="000 1006 0110076040 200"/>
        <filter val="000 1006 8900000000 000"/>
        <filter val="000 1006 8950000000 000"/>
        <filter val="000 1006 8950000110 000"/>
        <filter val="000 1006 8950000110 100"/>
        <filter val="000 1006 8950000190 000"/>
        <filter val="000 1006 8950000190 200"/>
        <filter val="000 1006 8950000190 800"/>
        <filter val="000 1100 0000000000 000"/>
        <filter val="000 1102 0000000000 000"/>
        <filter val="000 1102 0200000000 000"/>
        <filter val="000 1102 0210070200 000"/>
        <filter val="000 1102 0210070200 200"/>
        <filter val="000 1105 0000000000 000"/>
        <filter val="000 1105 8900000000 000"/>
        <filter val="000 1105 8900000190 000"/>
        <filter val="000 1105 8900000190 200"/>
        <filter val="000 1400 0000000000 000"/>
        <filter val="000 1401 0000000000 000"/>
        <filter val="000 1401 0900000000 000"/>
        <filter val="000 1401 0920000000 000"/>
        <filter val="000 1401 0920070010 000"/>
        <filter val="000 1401 0920070010 500"/>
        <filter val="000 1401 9700000000 000"/>
        <filter val="000 1401 9710000000 000"/>
        <filter val="000 1401 9710200000 000"/>
        <filter val="000 1401 9710276010 000"/>
        <filter val="000 1401 9710276010 500"/>
        <filter val="000 1403 0000000000 000"/>
        <filter val="000 1403 9700000000 000"/>
        <filter val="000 1403 9700070080 000"/>
        <filter val="000 1403 9700070080 500"/>
        <filter val="000 1403 9700075020 000"/>
        <filter val="000 1403 9700075020 500"/>
        <filter val="000 1403 9700075060 000"/>
        <filter val="000 1403 9700075060 500"/>
        <filter val="Х"/>
      </filters>
    </filterColumn>
  </autoFilter>
  <mergeCells count="4">
    <mergeCell ref="A6:D6"/>
    <mergeCell ref="A3:E3"/>
    <mergeCell ref="A4:E4"/>
    <mergeCell ref="A5:E5"/>
  </mergeCells>
  <pageMargins left="0.7" right="0.7" top="0.75" bottom="0.75" header="0.3" footer="0.3"/>
  <pageSetup paperSize="9" scale="6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5"/>
  <sheetViews>
    <sheetView tabSelected="1" workbookViewId="0">
      <selection activeCell="G9" sqref="G9"/>
    </sheetView>
  </sheetViews>
  <sheetFormatPr defaultRowHeight="15" x14ac:dyDescent="0.25"/>
  <cols>
    <col min="1" max="1" width="78.28515625" style="62" customWidth="1"/>
    <col min="2" max="2" width="12" style="64" customWidth="1"/>
    <col min="3" max="3" width="6.42578125" style="64" customWidth="1"/>
    <col min="4" max="5" width="4.7109375" style="66" customWidth="1"/>
    <col min="6" max="6" width="13.140625" style="66" customWidth="1"/>
    <col min="7" max="7" width="11" style="66" customWidth="1"/>
    <col min="8" max="8" width="10.42578125" style="66" customWidth="1"/>
    <col min="9" max="256" width="9.140625" style="66"/>
    <col min="257" max="257" width="78.28515625" style="66" customWidth="1"/>
    <col min="258" max="258" width="12" style="66" customWidth="1"/>
    <col min="259" max="259" width="6.42578125" style="66" customWidth="1"/>
    <col min="260" max="261" width="4.7109375" style="66" customWidth="1"/>
    <col min="262" max="262" width="10" style="66" bestFit="1" customWidth="1"/>
    <col min="263" max="512" width="9.140625" style="66"/>
    <col min="513" max="513" width="78.28515625" style="66" customWidth="1"/>
    <col min="514" max="514" width="12" style="66" customWidth="1"/>
    <col min="515" max="515" width="6.42578125" style="66" customWidth="1"/>
    <col min="516" max="517" width="4.7109375" style="66" customWidth="1"/>
    <col min="518" max="518" width="10" style="66" bestFit="1" customWidth="1"/>
    <col min="519" max="768" width="9.140625" style="66"/>
    <col min="769" max="769" width="78.28515625" style="66" customWidth="1"/>
    <col min="770" max="770" width="12" style="66" customWidth="1"/>
    <col min="771" max="771" width="6.42578125" style="66" customWidth="1"/>
    <col min="772" max="773" width="4.7109375" style="66" customWidth="1"/>
    <col min="774" max="774" width="10" style="66" bestFit="1" customWidth="1"/>
    <col min="775" max="1024" width="9.140625" style="66"/>
    <col min="1025" max="1025" width="78.28515625" style="66" customWidth="1"/>
    <col min="1026" max="1026" width="12" style="66" customWidth="1"/>
    <col min="1027" max="1027" width="6.42578125" style="66" customWidth="1"/>
    <col min="1028" max="1029" width="4.7109375" style="66" customWidth="1"/>
    <col min="1030" max="1030" width="10" style="66" bestFit="1" customWidth="1"/>
    <col min="1031" max="1280" width="9.140625" style="66"/>
    <col min="1281" max="1281" width="78.28515625" style="66" customWidth="1"/>
    <col min="1282" max="1282" width="12" style="66" customWidth="1"/>
    <col min="1283" max="1283" width="6.42578125" style="66" customWidth="1"/>
    <col min="1284" max="1285" width="4.7109375" style="66" customWidth="1"/>
    <col min="1286" max="1286" width="10" style="66" bestFit="1" customWidth="1"/>
    <col min="1287" max="1536" width="9.140625" style="66"/>
    <col min="1537" max="1537" width="78.28515625" style="66" customWidth="1"/>
    <col min="1538" max="1538" width="12" style="66" customWidth="1"/>
    <col min="1539" max="1539" width="6.42578125" style="66" customWidth="1"/>
    <col min="1540" max="1541" width="4.7109375" style="66" customWidth="1"/>
    <col min="1542" max="1542" width="10" style="66" bestFit="1" customWidth="1"/>
    <col min="1543" max="1792" width="9.140625" style="66"/>
    <col min="1793" max="1793" width="78.28515625" style="66" customWidth="1"/>
    <col min="1794" max="1794" width="12" style="66" customWidth="1"/>
    <col min="1795" max="1795" width="6.42578125" style="66" customWidth="1"/>
    <col min="1796" max="1797" width="4.7109375" style="66" customWidth="1"/>
    <col min="1798" max="1798" width="10" style="66" bestFit="1" customWidth="1"/>
    <col min="1799" max="2048" width="9.140625" style="66"/>
    <col min="2049" max="2049" width="78.28515625" style="66" customWidth="1"/>
    <col min="2050" max="2050" width="12" style="66" customWidth="1"/>
    <col min="2051" max="2051" width="6.42578125" style="66" customWidth="1"/>
    <col min="2052" max="2053" width="4.7109375" style="66" customWidth="1"/>
    <col min="2054" max="2054" width="10" style="66" bestFit="1" customWidth="1"/>
    <col min="2055" max="2304" width="9.140625" style="66"/>
    <col min="2305" max="2305" width="78.28515625" style="66" customWidth="1"/>
    <col min="2306" max="2306" width="12" style="66" customWidth="1"/>
    <col min="2307" max="2307" width="6.42578125" style="66" customWidth="1"/>
    <col min="2308" max="2309" width="4.7109375" style="66" customWidth="1"/>
    <col min="2310" max="2310" width="10" style="66" bestFit="1" customWidth="1"/>
    <col min="2311" max="2560" width="9.140625" style="66"/>
    <col min="2561" max="2561" width="78.28515625" style="66" customWidth="1"/>
    <col min="2562" max="2562" width="12" style="66" customWidth="1"/>
    <col min="2563" max="2563" width="6.42578125" style="66" customWidth="1"/>
    <col min="2564" max="2565" width="4.7109375" style="66" customWidth="1"/>
    <col min="2566" max="2566" width="10" style="66" bestFit="1" customWidth="1"/>
    <col min="2567" max="2816" width="9.140625" style="66"/>
    <col min="2817" max="2817" width="78.28515625" style="66" customWidth="1"/>
    <col min="2818" max="2818" width="12" style="66" customWidth="1"/>
    <col min="2819" max="2819" width="6.42578125" style="66" customWidth="1"/>
    <col min="2820" max="2821" width="4.7109375" style="66" customWidth="1"/>
    <col min="2822" max="2822" width="10" style="66" bestFit="1" customWidth="1"/>
    <col min="2823" max="3072" width="9.140625" style="66"/>
    <col min="3073" max="3073" width="78.28515625" style="66" customWidth="1"/>
    <col min="3074" max="3074" width="12" style="66" customWidth="1"/>
    <col min="3075" max="3075" width="6.42578125" style="66" customWidth="1"/>
    <col min="3076" max="3077" width="4.7109375" style="66" customWidth="1"/>
    <col min="3078" max="3078" width="10" style="66" bestFit="1" customWidth="1"/>
    <col min="3079" max="3328" width="9.140625" style="66"/>
    <col min="3329" max="3329" width="78.28515625" style="66" customWidth="1"/>
    <col min="3330" max="3330" width="12" style="66" customWidth="1"/>
    <col min="3331" max="3331" width="6.42578125" style="66" customWidth="1"/>
    <col min="3332" max="3333" width="4.7109375" style="66" customWidth="1"/>
    <col min="3334" max="3334" width="10" style="66" bestFit="1" customWidth="1"/>
    <col min="3335" max="3584" width="9.140625" style="66"/>
    <col min="3585" max="3585" width="78.28515625" style="66" customWidth="1"/>
    <col min="3586" max="3586" width="12" style="66" customWidth="1"/>
    <col min="3587" max="3587" width="6.42578125" style="66" customWidth="1"/>
    <col min="3588" max="3589" width="4.7109375" style="66" customWidth="1"/>
    <col min="3590" max="3590" width="10" style="66" bestFit="1" customWidth="1"/>
    <col min="3591" max="3840" width="9.140625" style="66"/>
    <col min="3841" max="3841" width="78.28515625" style="66" customWidth="1"/>
    <col min="3842" max="3842" width="12" style="66" customWidth="1"/>
    <col min="3843" max="3843" width="6.42578125" style="66" customWidth="1"/>
    <col min="3844" max="3845" width="4.7109375" style="66" customWidth="1"/>
    <col min="3846" max="3846" width="10" style="66" bestFit="1" customWidth="1"/>
    <col min="3847" max="4096" width="9.140625" style="66"/>
    <col min="4097" max="4097" width="78.28515625" style="66" customWidth="1"/>
    <col min="4098" max="4098" width="12" style="66" customWidth="1"/>
    <col min="4099" max="4099" width="6.42578125" style="66" customWidth="1"/>
    <col min="4100" max="4101" width="4.7109375" style="66" customWidth="1"/>
    <col min="4102" max="4102" width="10" style="66" bestFit="1" customWidth="1"/>
    <col min="4103" max="4352" width="9.140625" style="66"/>
    <col min="4353" max="4353" width="78.28515625" style="66" customWidth="1"/>
    <col min="4354" max="4354" width="12" style="66" customWidth="1"/>
    <col min="4355" max="4355" width="6.42578125" style="66" customWidth="1"/>
    <col min="4356" max="4357" width="4.7109375" style="66" customWidth="1"/>
    <col min="4358" max="4358" width="10" style="66" bestFit="1" customWidth="1"/>
    <col min="4359" max="4608" width="9.140625" style="66"/>
    <col min="4609" max="4609" width="78.28515625" style="66" customWidth="1"/>
    <col min="4610" max="4610" width="12" style="66" customWidth="1"/>
    <col min="4611" max="4611" width="6.42578125" style="66" customWidth="1"/>
    <col min="4612" max="4613" width="4.7109375" style="66" customWidth="1"/>
    <col min="4614" max="4614" width="10" style="66" bestFit="1" customWidth="1"/>
    <col min="4615" max="4864" width="9.140625" style="66"/>
    <col min="4865" max="4865" width="78.28515625" style="66" customWidth="1"/>
    <col min="4866" max="4866" width="12" style="66" customWidth="1"/>
    <col min="4867" max="4867" width="6.42578125" style="66" customWidth="1"/>
    <col min="4868" max="4869" width="4.7109375" style="66" customWidth="1"/>
    <col min="4870" max="4870" width="10" style="66" bestFit="1" customWidth="1"/>
    <col min="4871" max="5120" width="9.140625" style="66"/>
    <col min="5121" max="5121" width="78.28515625" style="66" customWidth="1"/>
    <col min="5122" max="5122" width="12" style="66" customWidth="1"/>
    <col min="5123" max="5123" width="6.42578125" style="66" customWidth="1"/>
    <col min="5124" max="5125" width="4.7109375" style="66" customWidth="1"/>
    <col min="5126" max="5126" width="10" style="66" bestFit="1" customWidth="1"/>
    <col min="5127" max="5376" width="9.140625" style="66"/>
    <col min="5377" max="5377" width="78.28515625" style="66" customWidth="1"/>
    <col min="5378" max="5378" width="12" style="66" customWidth="1"/>
    <col min="5379" max="5379" width="6.42578125" style="66" customWidth="1"/>
    <col min="5380" max="5381" width="4.7109375" style="66" customWidth="1"/>
    <col min="5382" max="5382" width="10" style="66" bestFit="1" customWidth="1"/>
    <col min="5383" max="5632" width="9.140625" style="66"/>
    <col min="5633" max="5633" width="78.28515625" style="66" customWidth="1"/>
    <col min="5634" max="5634" width="12" style="66" customWidth="1"/>
    <col min="5635" max="5635" width="6.42578125" style="66" customWidth="1"/>
    <col min="5636" max="5637" width="4.7109375" style="66" customWidth="1"/>
    <col min="5638" max="5638" width="10" style="66" bestFit="1" customWidth="1"/>
    <col min="5639" max="5888" width="9.140625" style="66"/>
    <col min="5889" max="5889" width="78.28515625" style="66" customWidth="1"/>
    <col min="5890" max="5890" width="12" style="66" customWidth="1"/>
    <col min="5891" max="5891" width="6.42578125" style="66" customWidth="1"/>
    <col min="5892" max="5893" width="4.7109375" style="66" customWidth="1"/>
    <col min="5894" max="5894" width="10" style="66" bestFit="1" customWidth="1"/>
    <col min="5895" max="6144" width="9.140625" style="66"/>
    <col min="6145" max="6145" width="78.28515625" style="66" customWidth="1"/>
    <col min="6146" max="6146" width="12" style="66" customWidth="1"/>
    <col min="6147" max="6147" width="6.42578125" style="66" customWidth="1"/>
    <col min="6148" max="6149" width="4.7109375" style="66" customWidth="1"/>
    <col min="6150" max="6150" width="10" style="66" bestFit="1" customWidth="1"/>
    <col min="6151" max="6400" width="9.140625" style="66"/>
    <col min="6401" max="6401" width="78.28515625" style="66" customWidth="1"/>
    <col min="6402" max="6402" width="12" style="66" customWidth="1"/>
    <col min="6403" max="6403" width="6.42578125" style="66" customWidth="1"/>
    <col min="6404" max="6405" width="4.7109375" style="66" customWidth="1"/>
    <col min="6406" max="6406" width="10" style="66" bestFit="1" customWidth="1"/>
    <col min="6407" max="6656" width="9.140625" style="66"/>
    <col min="6657" max="6657" width="78.28515625" style="66" customWidth="1"/>
    <col min="6658" max="6658" width="12" style="66" customWidth="1"/>
    <col min="6659" max="6659" width="6.42578125" style="66" customWidth="1"/>
    <col min="6660" max="6661" width="4.7109375" style="66" customWidth="1"/>
    <col min="6662" max="6662" width="10" style="66" bestFit="1" customWidth="1"/>
    <col min="6663" max="6912" width="9.140625" style="66"/>
    <col min="6913" max="6913" width="78.28515625" style="66" customWidth="1"/>
    <col min="6914" max="6914" width="12" style="66" customWidth="1"/>
    <col min="6915" max="6915" width="6.42578125" style="66" customWidth="1"/>
    <col min="6916" max="6917" width="4.7109375" style="66" customWidth="1"/>
    <col min="6918" max="6918" width="10" style="66" bestFit="1" customWidth="1"/>
    <col min="6919" max="7168" width="9.140625" style="66"/>
    <col min="7169" max="7169" width="78.28515625" style="66" customWidth="1"/>
    <col min="7170" max="7170" width="12" style="66" customWidth="1"/>
    <col min="7171" max="7171" width="6.42578125" style="66" customWidth="1"/>
    <col min="7172" max="7173" width="4.7109375" style="66" customWidth="1"/>
    <col min="7174" max="7174" width="10" style="66" bestFit="1" customWidth="1"/>
    <col min="7175" max="7424" width="9.140625" style="66"/>
    <col min="7425" max="7425" width="78.28515625" style="66" customWidth="1"/>
    <col min="7426" max="7426" width="12" style="66" customWidth="1"/>
    <col min="7427" max="7427" width="6.42578125" style="66" customWidth="1"/>
    <col min="7428" max="7429" width="4.7109375" style="66" customWidth="1"/>
    <col min="7430" max="7430" width="10" style="66" bestFit="1" customWidth="1"/>
    <col min="7431" max="7680" width="9.140625" style="66"/>
    <col min="7681" max="7681" width="78.28515625" style="66" customWidth="1"/>
    <col min="7682" max="7682" width="12" style="66" customWidth="1"/>
    <col min="7683" max="7683" width="6.42578125" style="66" customWidth="1"/>
    <col min="7684" max="7685" width="4.7109375" style="66" customWidth="1"/>
    <col min="7686" max="7686" width="10" style="66" bestFit="1" customWidth="1"/>
    <col min="7687" max="7936" width="9.140625" style="66"/>
    <col min="7937" max="7937" width="78.28515625" style="66" customWidth="1"/>
    <col min="7938" max="7938" width="12" style="66" customWidth="1"/>
    <col min="7939" max="7939" width="6.42578125" style="66" customWidth="1"/>
    <col min="7940" max="7941" width="4.7109375" style="66" customWidth="1"/>
    <col min="7942" max="7942" width="10" style="66" bestFit="1" customWidth="1"/>
    <col min="7943" max="8192" width="9.140625" style="66"/>
    <col min="8193" max="8193" width="78.28515625" style="66" customWidth="1"/>
    <col min="8194" max="8194" width="12" style="66" customWidth="1"/>
    <col min="8195" max="8195" width="6.42578125" style="66" customWidth="1"/>
    <col min="8196" max="8197" width="4.7109375" style="66" customWidth="1"/>
    <col min="8198" max="8198" width="10" style="66" bestFit="1" customWidth="1"/>
    <col min="8199" max="8448" width="9.140625" style="66"/>
    <col min="8449" max="8449" width="78.28515625" style="66" customWidth="1"/>
    <col min="8450" max="8450" width="12" style="66" customWidth="1"/>
    <col min="8451" max="8451" width="6.42578125" style="66" customWidth="1"/>
    <col min="8452" max="8453" width="4.7109375" style="66" customWidth="1"/>
    <col min="8454" max="8454" width="10" style="66" bestFit="1" customWidth="1"/>
    <col min="8455" max="8704" width="9.140625" style="66"/>
    <col min="8705" max="8705" width="78.28515625" style="66" customWidth="1"/>
    <col min="8706" max="8706" width="12" style="66" customWidth="1"/>
    <col min="8707" max="8707" width="6.42578125" style="66" customWidth="1"/>
    <col min="8708" max="8709" width="4.7109375" style="66" customWidth="1"/>
    <col min="8710" max="8710" width="10" style="66" bestFit="1" customWidth="1"/>
    <col min="8711" max="8960" width="9.140625" style="66"/>
    <col min="8961" max="8961" width="78.28515625" style="66" customWidth="1"/>
    <col min="8962" max="8962" width="12" style="66" customWidth="1"/>
    <col min="8963" max="8963" width="6.42578125" style="66" customWidth="1"/>
    <col min="8964" max="8965" width="4.7109375" style="66" customWidth="1"/>
    <col min="8966" max="8966" width="10" style="66" bestFit="1" customWidth="1"/>
    <col min="8967" max="9216" width="9.140625" style="66"/>
    <col min="9217" max="9217" width="78.28515625" style="66" customWidth="1"/>
    <col min="9218" max="9218" width="12" style="66" customWidth="1"/>
    <col min="9219" max="9219" width="6.42578125" style="66" customWidth="1"/>
    <col min="9220" max="9221" width="4.7109375" style="66" customWidth="1"/>
    <col min="9222" max="9222" width="10" style="66" bestFit="1" customWidth="1"/>
    <col min="9223" max="9472" width="9.140625" style="66"/>
    <col min="9473" max="9473" width="78.28515625" style="66" customWidth="1"/>
    <col min="9474" max="9474" width="12" style="66" customWidth="1"/>
    <col min="9475" max="9475" width="6.42578125" style="66" customWidth="1"/>
    <col min="9476" max="9477" width="4.7109375" style="66" customWidth="1"/>
    <col min="9478" max="9478" width="10" style="66" bestFit="1" customWidth="1"/>
    <col min="9479" max="9728" width="9.140625" style="66"/>
    <col min="9729" max="9729" width="78.28515625" style="66" customWidth="1"/>
    <col min="9730" max="9730" width="12" style="66" customWidth="1"/>
    <col min="9731" max="9731" width="6.42578125" style="66" customWidth="1"/>
    <col min="9732" max="9733" width="4.7109375" style="66" customWidth="1"/>
    <col min="9734" max="9734" width="10" style="66" bestFit="1" customWidth="1"/>
    <col min="9735" max="9984" width="9.140625" style="66"/>
    <col min="9985" max="9985" width="78.28515625" style="66" customWidth="1"/>
    <col min="9986" max="9986" width="12" style="66" customWidth="1"/>
    <col min="9987" max="9987" width="6.42578125" style="66" customWidth="1"/>
    <col min="9988" max="9989" width="4.7109375" style="66" customWidth="1"/>
    <col min="9990" max="9990" width="10" style="66" bestFit="1" customWidth="1"/>
    <col min="9991" max="10240" width="9.140625" style="66"/>
    <col min="10241" max="10241" width="78.28515625" style="66" customWidth="1"/>
    <col min="10242" max="10242" width="12" style="66" customWidth="1"/>
    <col min="10243" max="10243" width="6.42578125" style="66" customWidth="1"/>
    <col min="10244" max="10245" width="4.7109375" style="66" customWidth="1"/>
    <col min="10246" max="10246" width="10" style="66" bestFit="1" customWidth="1"/>
    <col min="10247" max="10496" width="9.140625" style="66"/>
    <col min="10497" max="10497" width="78.28515625" style="66" customWidth="1"/>
    <col min="10498" max="10498" width="12" style="66" customWidth="1"/>
    <col min="10499" max="10499" width="6.42578125" style="66" customWidth="1"/>
    <col min="10500" max="10501" width="4.7109375" style="66" customWidth="1"/>
    <col min="10502" max="10502" width="10" style="66" bestFit="1" customWidth="1"/>
    <col min="10503" max="10752" width="9.140625" style="66"/>
    <col min="10753" max="10753" width="78.28515625" style="66" customWidth="1"/>
    <col min="10754" max="10754" width="12" style="66" customWidth="1"/>
    <col min="10755" max="10755" width="6.42578125" style="66" customWidth="1"/>
    <col min="10756" max="10757" width="4.7109375" style="66" customWidth="1"/>
    <col min="10758" max="10758" width="10" style="66" bestFit="1" customWidth="1"/>
    <col min="10759" max="11008" width="9.140625" style="66"/>
    <col min="11009" max="11009" width="78.28515625" style="66" customWidth="1"/>
    <col min="11010" max="11010" width="12" style="66" customWidth="1"/>
    <col min="11011" max="11011" width="6.42578125" style="66" customWidth="1"/>
    <col min="11012" max="11013" width="4.7109375" style="66" customWidth="1"/>
    <col min="11014" max="11014" width="10" style="66" bestFit="1" customWidth="1"/>
    <col min="11015" max="11264" width="9.140625" style="66"/>
    <col min="11265" max="11265" width="78.28515625" style="66" customWidth="1"/>
    <col min="11266" max="11266" width="12" style="66" customWidth="1"/>
    <col min="11267" max="11267" width="6.42578125" style="66" customWidth="1"/>
    <col min="11268" max="11269" width="4.7109375" style="66" customWidth="1"/>
    <col min="11270" max="11270" width="10" style="66" bestFit="1" customWidth="1"/>
    <col min="11271" max="11520" width="9.140625" style="66"/>
    <col min="11521" max="11521" width="78.28515625" style="66" customWidth="1"/>
    <col min="11522" max="11522" width="12" style="66" customWidth="1"/>
    <col min="11523" max="11523" width="6.42578125" style="66" customWidth="1"/>
    <col min="11524" max="11525" width="4.7109375" style="66" customWidth="1"/>
    <col min="11526" max="11526" width="10" style="66" bestFit="1" customWidth="1"/>
    <col min="11527" max="11776" width="9.140625" style="66"/>
    <col min="11777" max="11777" width="78.28515625" style="66" customWidth="1"/>
    <col min="11778" max="11778" width="12" style="66" customWidth="1"/>
    <col min="11779" max="11779" width="6.42578125" style="66" customWidth="1"/>
    <col min="11780" max="11781" width="4.7109375" style="66" customWidth="1"/>
    <col min="11782" max="11782" width="10" style="66" bestFit="1" customWidth="1"/>
    <col min="11783" max="12032" width="9.140625" style="66"/>
    <col min="12033" max="12033" width="78.28515625" style="66" customWidth="1"/>
    <col min="12034" max="12034" width="12" style="66" customWidth="1"/>
    <col min="12035" max="12035" width="6.42578125" style="66" customWidth="1"/>
    <col min="12036" max="12037" width="4.7109375" style="66" customWidth="1"/>
    <col min="12038" max="12038" width="10" style="66" bestFit="1" customWidth="1"/>
    <col min="12039" max="12288" width="9.140625" style="66"/>
    <col min="12289" max="12289" width="78.28515625" style="66" customWidth="1"/>
    <col min="12290" max="12290" width="12" style="66" customWidth="1"/>
    <col min="12291" max="12291" width="6.42578125" style="66" customWidth="1"/>
    <col min="12292" max="12293" width="4.7109375" style="66" customWidth="1"/>
    <col min="12294" max="12294" width="10" style="66" bestFit="1" customWidth="1"/>
    <col min="12295" max="12544" width="9.140625" style="66"/>
    <col min="12545" max="12545" width="78.28515625" style="66" customWidth="1"/>
    <col min="12546" max="12546" width="12" style="66" customWidth="1"/>
    <col min="12547" max="12547" width="6.42578125" style="66" customWidth="1"/>
    <col min="12548" max="12549" width="4.7109375" style="66" customWidth="1"/>
    <col min="12550" max="12550" width="10" style="66" bestFit="1" customWidth="1"/>
    <col min="12551" max="12800" width="9.140625" style="66"/>
    <col min="12801" max="12801" width="78.28515625" style="66" customWidth="1"/>
    <col min="12802" max="12802" width="12" style="66" customWidth="1"/>
    <col min="12803" max="12803" width="6.42578125" style="66" customWidth="1"/>
    <col min="12804" max="12805" width="4.7109375" style="66" customWidth="1"/>
    <col min="12806" max="12806" width="10" style="66" bestFit="1" customWidth="1"/>
    <col min="12807" max="13056" width="9.140625" style="66"/>
    <col min="13057" max="13057" width="78.28515625" style="66" customWidth="1"/>
    <col min="13058" max="13058" width="12" style="66" customWidth="1"/>
    <col min="13059" max="13059" width="6.42578125" style="66" customWidth="1"/>
    <col min="13060" max="13061" width="4.7109375" style="66" customWidth="1"/>
    <col min="13062" max="13062" width="10" style="66" bestFit="1" customWidth="1"/>
    <col min="13063" max="13312" width="9.140625" style="66"/>
    <col min="13313" max="13313" width="78.28515625" style="66" customWidth="1"/>
    <col min="13314" max="13314" width="12" style="66" customWidth="1"/>
    <col min="13315" max="13315" width="6.42578125" style="66" customWidth="1"/>
    <col min="13316" max="13317" width="4.7109375" style="66" customWidth="1"/>
    <col min="13318" max="13318" width="10" style="66" bestFit="1" customWidth="1"/>
    <col min="13319" max="13568" width="9.140625" style="66"/>
    <col min="13569" max="13569" width="78.28515625" style="66" customWidth="1"/>
    <col min="13570" max="13570" width="12" style="66" customWidth="1"/>
    <col min="13571" max="13571" width="6.42578125" style="66" customWidth="1"/>
    <col min="13572" max="13573" width="4.7109375" style="66" customWidth="1"/>
    <col min="13574" max="13574" width="10" style="66" bestFit="1" customWidth="1"/>
    <col min="13575" max="13824" width="9.140625" style="66"/>
    <col min="13825" max="13825" width="78.28515625" style="66" customWidth="1"/>
    <col min="13826" max="13826" width="12" style="66" customWidth="1"/>
    <col min="13827" max="13827" width="6.42578125" style="66" customWidth="1"/>
    <col min="13828" max="13829" width="4.7109375" style="66" customWidth="1"/>
    <col min="13830" max="13830" width="10" style="66" bestFit="1" customWidth="1"/>
    <col min="13831" max="14080" width="9.140625" style="66"/>
    <col min="14081" max="14081" width="78.28515625" style="66" customWidth="1"/>
    <col min="14082" max="14082" width="12" style="66" customWidth="1"/>
    <col min="14083" max="14083" width="6.42578125" style="66" customWidth="1"/>
    <col min="14084" max="14085" width="4.7109375" style="66" customWidth="1"/>
    <col min="14086" max="14086" width="10" style="66" bestFit="1" customWidth="1"/>
    <col min="14087" max="14336" width="9.140625" style="66"/>
    <col min="14337" max="14337" width="78.28515625" style="66" customWidth="1"/>
    <col min="14338" max="14338" width="12" style="66" customWidth="1"/>
    <col min="14339" max="14339" width="6.42578125" style="66" customWidth="1"/>
    <col min="14340" max="14341" width="4.7109375" style="66" customWidth="1"/>
    <col min="14342" max="14342" width="10" style="66" bestFit="1" customWidth="1"/>
    <col min="14343" max="14592" width="9.140625" style="66"/>
    <col min="14593" max="14593" width="78.28515625" style="66" customWidth="1"/>
    <col min="14594" max="14594" width="12" style="66" customWidth="1"/>
    <col min="14595" max="14595" width="6.42578125" style="66" customWidth="1"/>
    <col min="14596" max="14597" width="4.7109375" style="66" customWidth="1"/>
    <col min="14598" max="14598" width="10" style="66" bestFit="1" customWidth="1"/>
    <col min="14599" max="14848" width="9.140625" style="66"/>
    <col min="14849" max="14849" width="78.28515625" style="66" customWidth="1"/>
    <col min="14850" max="14850" width="12" style="66" customWidth="1"/>
    <col min="14851" max="14851" width="6.42578125" style="66" customWidth="1"/>
    <col min="14852" max="14853" width="4.7109375" style="66" customWidth="1"/>
    <col min="14854" max="14854" width="10" style="66" bestFit="1" customWidth="1"/>
    <col min="14855" max="15104" width="9.140625" style="66"/>
    <col min="15105" max="15105" width="78.28515625" style="66" customWidth="1"/>
    <col min="15106" max="15106" width="12" style="66" customWidth="1"/>
    <col min="15107" max="15107" width="6.42578125" style="66" customWidth="1"/>
    <col min="15108" max="15109" width="4.7109375" style="66" customWidth="1"/>
    <col min="15110" max="15110" width="10" style="66" bestFit="1" customWidth="1"/>
    <col min="15111" max="15360" width="9.140625" style="66"/>
    <col min="15361" max="15361" width="78.28515625" style="66" customWidth="1"/>
    <col min="15362" max="15362" width="12" style="66" customWidth="1"/>
    <col min="15363" max="15363" width="6.42578125" style="66" customWidth="1"/>
    <col min="15364" max="15365" width="4.7109375" style="66" customWidth="1"/>
    <col min="15366" max="15366" width="10" style="66" bestFit="1" customWidth="1"/>
    <col min="15367" max="15616" width="9.140625" style="66"/>
    <col min="15617" max="15617" width="78.28515625" style="66" customWidth="1"/>
    <col min="15618" max="15618" width="12" style="66" customWidth="1"/>
    <col min="15619" max="15619" width="6.42578125" style="66" customWidth="1"/>
    <col min="15620" max="15621" width="4.7109375" style="66" customWidth="1"/>
    <col min="15622" max="15622" width="10" style="66" bestFit="1" customWidth="1"/>
    <col min="15623" max="15872" width="9.140625" style="66"/>
    <col min="15873" max="15873" width="78.28515625" style="66" customWidth="1"/>
    <col min="15874" max="15874" width="12" style="66" customWidth="1"/>
    <col min="15875" max="15875" width="6.42578125" style="66" customWidth="1"/>
    <col min="15876" max="15877" width="4.7109375" style="66" customWidth="1"/>
    <col min="15878" max="15878" width="10" style="66" bestFit="1" customWidth="1"/>
    <col min="15879" max="16128" width="9.140625" style="66"/>
    <col min="16129" max="16129" width="78.28515625" style="66" customWidth="1"/>
    <col min="16130" max="16130" width="12" style="66" customWidth="1"/>
    <col min="16131" max="16131" width="6.42578125" style="66" customWidth="1"/>
    <col min="16132" max="16133" width="4.7109375" style="66" customWidth="1"/>
    <col min="16134" max="16134" width="10" style="66" bestFit="1" customWidth="1"/>
    <col min="16135" max="16384" width="9.140625" style="66"/>
  </cols>
  <sheetData>
    <row r="1" spans="1:12" x14ac:dyDescent="0.25">
      <c r="B1" s="63"/>
      <c r="C1" s="63"/>
      <c r="D1" s="64"/>
      <c r="E1" s="64"/>
      <c r="H1" s="65" t="s">
        <v>1394</v>
      </c>
    </row>
    <row r="2" spans="1:12" x14ac:dyDescent="0.25">
      <c r="B2" s="63"/>
      <c r="C2" s="63"/>
      <c r="F2" s="67"/>
    </row>
    <row r="3" spans="1:12" x14ac:dyDescent="0.25">
      <c r="A3" s="203" t="s">
        <v>1393</v>
      </c>
      <c r="B3" s="203"/>
      <c r="C3" s="203"/>
      <c r="D3" s="203"/>
      <c r="E3" s="203"/>
      <c r="F3" s="203"/>
      <c r="G3" s="203"/>
      <c r="H3" s="203"/>
      <c r="I3" s="68"/>
      <c r="J3" s="68"/>
      <c r="K3" s="68"/>
      <c r="L3" s="68"/>
    </row>
    <row r="4" spans="1:12" ht="45.75" customHeight="1" x14ac:dyDescent="0.25">
      <c r="A4" s="203" t="s">
        <v>1395</v>
      </c>
      <c r="B4" s="203"/>
      <c r="C4" s="203"/>
      <c r="D4" s="203"/>
      <c r="E4" s="203"/>
      <c r="F4" s="203"/>
      <c r="G4" s="203"/>
      <c r="H4" s="203"/>
      <c r="I4" s="68"/>
      <c r="J4" s="68"/>
      <c r="K4" s="68"/>
      <c r="L4" s="68"/>
    </row>
    <row r="5" spans="1:12" x14ac:dyDescent="0.25">
      <c r="A5" s="203"/>
      <c r="B5" s="203"/>
      <c r="C5" s="203"/>
      <c r="D5" s="203"/>
      <c r="E5" s="203"/>
      <c r="F5" s="203"/>
      <c r="G5" s="69"/>
      <c r="H5" s="69"/>
      <c r="I5" s="69"/>
      <c r="J5" s="69"/>
      <c r="K5" s="69"/>
      <c r="L5" s="69"/>
    </row>
    <row r="6" spans="1:12" x14ac:dyDescent="0.25">
      <c r="G6" s="68"/>
      <c r="H6" s="120" t="s">
        <v>1213</v>
      </c>
      <c r="I6" s="68"/>
      <c r="J6" s="68"/>
      <c r="K6" s="68"/>
      <c r="L6" s="68"/>
    </row>
    <row r="7" spans="1:12" ht="38.25" x14ac:dyDescent="0.25">
      <c r="A7" s="118" t="s">
        <v>1180</v>
      </c>
      <c r="B7" s="119" t="s">
        <v>1214</v>
      </c>
      <c r="C7" s="119" t="s">
        <v>1215</v>
      </c>
      <c r="D7" s="119" t="s">
        <v>1216</v>
      </c>
      <c r="E7" s="119" t="s">
        <v>1217</v>
      </c>
      <c r="F7" s="115" t="s">
        <v>2</v>
      </c>
      <c r="G7" s="116" t="s">
        <v>1396</v>
      </c>
      <c r="H7" s="117" t="s">
        <v>1166</v>
      </c>
      <c r="I7" s="68"/>
      <c r="J7" s="68"/>
      <c r="K7" s="68"/>
      <c r="L7" s="68"/>
    </row>
    <row r="8" spans="1:12" s="73" customFormat="1" x14ac:dyDescent="0.25">
      <c r="A8" s="70" t="s">
        <v>1218</v>
      </c>
      <c r="B8" s="71"/>
      <c r="C8"/>
      <c r="D8"/>
      <c r="E8"/>
      <c r="F8" s="72">
        <f>F10+F25+F28+F30+F32+F35+F40+F46+F66+F69+F71+F118+F121+F124+F127+F130+F133+F137+F142+F144+F146+F148+F150+F152+F154+F156+F158+F161+F163</f>
        <v>419211.34999999992</v>
      </c>
      <c r="G8" s="72">
        <f>G10+G25+G28+G30+G32+G35+G40+G46+G66+G69+G71+G118+G121+G124+G127+G130+G133+G137+G142+G144+G146+G148+G150+G152+G154+G156+G158+G161+G163</f>
        <v>113975.40000000002</v>
      </c>
      <c r="H8" s="199">
        <f>G8/F8*100</f>
        <v>27.188052041052813</v>
      </c>
    </row>
    <row r="9" spans="1:12" s="73" customFormat="1" x14ac:dyDescent="0.25">
      <c r="A9"/>
      <c r="B9" s="71"/>
      <c r="C9"/>
      <c r="D9"/>
      <c r="E9"/>
      <c r="F9"/>
      <c r="G9" s="194"/>
      <c r="H9" s="194"/>
    </row>
    <row r="10" spans="1:12" s="77" customFormat="1" ht="22.15" customHeight="1" x14ac:dyDescent="0.2">
      <c r="A10" s="74" t="s">
        <v>1219</v>
      </c>
      <c r="B10" s="75" t="s">
        <v>1220</v>
      </c>
      <c r="C10" s="75" t="s">
        <v>1221</v>
      </c>
      <c r="D10" s="75"/>
      <c r="E10" s="75"/>
      <c r="F10" s="76">
        <f>F12+F14+F16+F18+F20+F22+F24</f>
        <v>21997.3</v>
      </c>
      <c r="G10" s="187">
        <f>G11+G13+G17+G19+G21+G23</f>
        <v>3716.22</v>
      </c>
      <c r="H10" s="188">
        <f>G10/F10*100</f>
        <v>16.893982443299858</v>
      </c>
    </row>
    <row r="11" spans="1:12" s="81" customFormat="1" ht="12.75" x14ac:dyDescent="0.2">
      <c r="A11" s="78" t="s">
        <v>954</v>
      </c>
      <c r="B11" s="79" t="s">
        <v>1222</v>
      </c>
      <c r="C11" s="79" t="s">
        <v>1221</v>
      </c>
      <c r="D11" s="79" t="s">
        <v>1223</v>
      </c>
      <c r="E11" s="79" t="s">
        <v>1224</v>
      </c>
      <c r="F11" s="80">
        <f>F12</f>
        <v>2317.8000000000002</v>
      </c>
      <c r="G11" s="189">
        <f>G12</f>
        <v>1024.29</v>
      </c>
      <c r="H11" s="191">
        <f t="shared" ref="H11:H24" si="0">G11/F11*100</f>
        <v>44.192337561480713</v>
      </c>
    </row>
    <row r="12" spans="1:12" s="81" customFormat="1" ht="12.75" x14ac:dyDescent="0.2">
      <c r="A12" s="78" t="s">
        <v>944</v>
      </c>
      <c r="B12" s="79" t="s">
        <v>1222</v>
      </c>
      <c r="C12" s="79" t="s">
        <v>1225</v>
      </c>
      <c r="D12" s="79" t="s">
        <v>1223</v>
      </c>
      <c r="E12" s="79" t="s">
        <v>1224</v>
      </c>
      <c r="F12" s="80">
        <v>2317.8000000000002</v>
      </c>
      <c r="G12" s="189">
        <v>1024.29</v>
      </c>
      <c r="H12" s="191">
        <f t="shared" si="0"/>
        <v>44.192337561480713</v>
      </c>
    </row>
    <row r="13" spans="1:12" s="81" customFormat="1" ht="60" x14ac:dyDescent="0.2">
      <c r="A13" s="78" t="s">
        <v>1226</v>
      </c>
      <c r="B13" s="79" t="s">
        <v>1227</v>
      </c>
      <c r="C13" s="79" t="s">
        <v>1221</v>
      </c>
      <c r="D13" s="79" t="s">
        <v>1223</v>
      </c>
      <c r="E13" s="79" t="s">
        <v>1224</v>
      </c>
      <c r="F13" s="80">
        <f>F14</f>
        <v>2673</v>
      </c>
      <c r="G13" s="189">
        <f>G14</f>
        <v>644.12</v>
      </c>
      <c r="H13" s="191">
        <f t="shared" si="0"/>
        <v>24.097268986157875</v>
      </c>
    </row>
    <row r="14" spans="1:12" s="81" customFormat="1" ht="12.75" x14ac:dyDescent="0.2">
      <c r="A14" s="78" t="s">
        <v>944</v>
      </c>
      <c r="B14" s="79" t="s">
        <v>1227</v>
      </c>
      <c r="C14" s="79" t="s">
        <v>1225</v>
      </c>
      <c r="D14" s="79" t="s">
        <v>1223</v>
      </c>
      <c r="E14" s="79" t="s">
        <v>1224</v>
      </c>
      <c r="F14" s="80">
        <v>2673</v>
      </c>
      <c r="G14" s="189">
        <v>644.12</v>
      </c>
      <c r="H14" s="191">
        <f t="shared" si="0"/>
        <v>24.097268986157875</v>
      </c>
    </row>
    <row r="15" spans="1:12" s="81" customFormat="1" ht="72" hidden="1" x14ac:dyDescent="0.2">
      <c r="A15" s="78" t="s">
        <v>1228</v>
      </c>
      <c r="B15" s="79" t="s">
        <v>1229</v>
      </c>
      <c r="C15" s="79" t="s">
        <v>1221</v>
      </c>
      <c r="D15" s="79" t="s">
        <v>1223</v>
      </c>
      <c r="E15" s="79" t="s">
        <v>1224</v>
      </c>
      <c r="F15" s="80">
        <f>F16</f>
        <v>0</v>
      </c>
      <c r="G15" s="189"/>
      <c r="H15" s="191" t="e">
        <f t="shared" si="0"/>
        <v>#DIV/0!</v>
      </c>
    </row>
    <row r="16" spans="1:12" s="81" customFormat="1" ht="12.75" hidden="1" x14ac:dyDescent="0.2">
      <c r="A16" s="78" t="s">
        <v>944</v>
      </c>
      <c r="B16" s="79" t="s">
        <v>1229</v>
      </c>
      <c r="C16" s="79" t="s">
        <v>1225</v>
      </c>
      <c r="D16" s="79" t="s">
        <v>1223</v>
      </c>
      <c r="E16" s="79" t="s">
        <v>1224</v>
      </c>
      <c r="F16" s="80">
        <v>0</v>
      </c>
      <c r="G16" s="189"/>
      <c r="H16" s="191" t="e">
        <f t="shared" si="0"/>
        <v>#DIV/0!</v>
      </c>
    </row>
    <row r="17" spans="1:8" s="81" customFormat="1" ht="72" x14ac:dyDescent="0.2">
      <c r="A17" s="78" t="s">
        <v>1230</v>
      </c>
      <c r="B17" s="79" t="s">
        <v>1231</v>
      </c>
      <c r="C17" s="79" t="s">
        <v>1221</v>
      </c>
      <c r="D17" s="79" t="s">
        <v>1223</v>
      </c>
      <c r="E17" s="79" t="s">
        <v>1224</v>
      </c>
      <c r="F17" s="80">
        <f>F18</f>
        <v>313</v>
      </c>
      <c r="G17" s="189">
        <f>G18</f>
        <v>63.66</v>
      </c>
      <c r="H17" s="191">
        <f t="shared" si="0"/>
        <v>20.338658146964857</v>
      </c>
    </row>
    <row r="18" spans="1:8" s="81" customFormat="1" ht="12.75" x14ac:dyDescent="0.2">
      <c r="A18" s="78" t="s">
        <v>944</v>
      </c>
      <c r="B18" s="79" t="s">
        <v>1231</v>
      </c>
      <c r="C18" s="79" t="s">
        <v>1225</v>
      </c>
      <c r="D18" s="79" t="s">
        <v>1223</v>
      </c>
      <c r="E18" s="79" t="s">
        <v>1224</v>
      </c>
      <c r="F18" s="80">
        <v>313</v>
      </c>
      <c r="G18" s="189">
        <v>63.66</v>
      </c>
      <c r="H18" s="191">
        <f t="shared" si="0"/>
        <v>20.338658146964857</v>
      </c>
    </row>
    <row r="19" spans="1:8" s="81" customFormat="1" ht="24" x14ac:dyDescent="0.2">
      <c r="A19" s="78" t="s">
        <v>1232</v>
      </c>
      <c r="B19" s="79" t="s">
        <v>1233</v>
      </c>
      <c r="C19" s="79" t="s">
        <v>1221</v>
      </c>
      <c r="D19" s="79" t="s">
        <v>1223</v>
      </c>
      <c r="E19" s="79" t="s">
        <v>1224</v>
      </c>
      <c r="F19" s="80">
        <f>F20</f>
        <v>248</v>
      </c>
      <c r="G19" s="189">
        <f>G20</f>
        <v>61.06</v>
      </c>
      <c r="H19" s="191">
        <f t="shared" si="0"/>
        <v>24.620967741935484</v>
      </c>
    </row>
    <row r="20" spans="1:8" s="81" customFormat="1" ht="12.75" x14ac:dyDescent="0.2">
      <c r="A20" s="78" t="s">
        <v>944</v>
      </c>
      <c r="B20" s="79" t="s">
        <v>1233</v>
      </c>
      <c r="C20" s="79" t="s">
        <v>1225</v>
      </c>
      <c r="D20" s="79" t="s">
        <v>1223</v>
      </c>
      <c r="E20" s="79" t="s">
        <v>1224</v>
      </c>
      <c r="F20" s="80">
        <v>248</v>
      </c>
      <c r="G20" s="189">
        <v>61.06</v>
      </c>
      <c r="H20" s="191">
        <f t="shared" si="0"/>
        <v>24.620967741935484</v>
      </c>
    </row>
    <row r="21" spans="1:8" s="81" customFormat="1" ht="24" x14ac:dyDescent="0.2">
      <c r="A21" s="78" t="s">
        <v>1234</v>
      </c>
      <c r="B21" s="82" t="s">
        <v>1464</v>
      </c>
      <c r="C21" s="79" t="s">
        <v>1221</v>
      </c>
      <c r="D21" s="79" t="s">
        <v>1223</v>
      </c>
      <c r="E21" s="79" t="s">
        <v>1235</v>
      </c>
      <c r="F21" s="80">
        <f>F22</f>
        <v>16025.5</v>
      </c>
      <c r="G21" s="189">
        <f>G22</f>
        <v>1863.09</v>
      </c>
      <c r="H21" s="191">
        <f t="shared" si="0"/>
        <v>11.625783906898381</v>
      </c>
    </row>
    <row r="22" spans="1:8" s="81" customFormat="1" ht="12.75" x14ac:dyDescent="0.2">
      <c r="A22" s="78" t="s">
        <v>944</v>
      </c>
      <c r="B22" s="82" t="s">
        <v>1464</v>
      </c>
      <c r="C22" s="79" t="s">
        <v>1225</v>
      </c>
      <c r="D22" s="79" t="s">
        <v>1223</v>
      </c>
      <c r="E22" s="79" t="s">
        <v>1235</v>
      </c>
      <c r="F22" s="80">
        <v>16025.5</v>
      </c>
      <c r="G22" s="189">
        <v>1863.09</v>
      </c>
      <c r="H22" s="191">
        <f t="shared" si="0"/>
        <v>11.625783906898381</v>
      </c>
    </row>
    <row r="23" spans="1:8" s="81" customFormat="1" ht="12.75" x14ac:dyDescent="0.2">
      <c r="A23" s="78" t="s">
        <v>941</v>
      </c>
      <c r="B23" s="83" t="s">
        <v>1236</v>
      </c>
      <c r="C23" s="79"/>
      <c r="D23" s="79">
        <v>10</v>
      </c>
      <c r="E23" s="84" t="s">
        <v>1224</v>
      </c>
      <c r="F23" s="80">
        <f>F24</f>
        <v>420</v>
      </c>
      <c r="G23" s="189">
        <f>G24</f>
        <v>60</v>
      </c>
      <c r="H23" s="191">
        <f t="shared" si="0"/>
        <v>14.285714285714285</v>
      </c>
    </row>
    <row r="24" spans="1:8" s="81" customFormat="1" ht="12.75" x14ac:dyDescent="0.2">
      <c r="A24" s="78" t="s">
        <v>321</v>
      </c>
      <c r="B24" s="83" t="s">
        <v>1236</v>
      </c>
      <c r="C24" s="79">
        <v>200</v>
      </c>
      <c r="D24" s="79">
        <v>10</v>
      </c>
      <c r="E24" s="84" t="s">
        <v>1224</v>
      </c>
      <c r="F24" s="80">
        <v>420</v>
      </c>
      <c r="G24" s="189">
        <v>60</v>
      </c>
      <c r="H24" s="191">
        <f t="shared" si="0"/>
        <v>14.285714285714285</v>
      </c>
    </row>
    <row r="25" spans="1:8" s="77" customFormat="1" ht="24" x14ac:dyDescent="0.2">
      <c r="A25" s="74" t="s">
        <v>1237</v>
      </c>
      <c r="B25" s="75" t="s">
        <v>1238</v>
      </c>
      <c r="C25" s="75" t="s">
        <v>1221</v>
      </c>
      <c r="D25" s="75" t="s">
        <v>1239</v>
      </c>
      <c r="E25" s="75" t="s">
        <v>1240</v>
      </c>
      <c r="F25" s="76">
        <f>F26</f>
        <v>700</v>
      </c>
      <c r="G25" s="187">
        <f>G26</f>
        <v>287.3</v>
      </c>
      <c r="H25" s="188">
        <f>G25/F25*100</f>
        <v>41.042857142857144</v>
      </c>
    </row>
    <row r="26" spans="1:8" s="81" customFormat="1" ht="24" x14ac:dyDescent="0.2">
      <c r="A26" s="78" t="s">
        <v>1241</v>
      </c>
      <c r="B26" s="79" t="s">
        <v>1242</v>
      </c>
      <c r="C26" s="79" t="s">
        <v>1221</v>
      </c>
      <c r="D26" s="79" t="s">
        <v>1239</v>
      </c>
      <c r="E26" s="79" t="s">
        <v>1240</v>
      </c>
      <c r="F26" s="80">
        <f>F27</f>
        <v>700</v>
      </c>
      <c r="G26" s="189">
        <f>G27</f>
        <v>287.3</v>
      </c>
      <c r="H26" s="190">
        <f t="shared" ref="H26:H89" si="1">G26/F26*100</f>
        <v>41.042857142857144</v>
      </c>
    </row>
    <row r="27" spans="1:8" s="81" customFormat="1" ht="12.75" x14ac:dyDescent="0.2">
      <c r="A27" s="78" t="s">
        <v>321</v>
      </c>
      <c r="B27" s="79" t="s">
        <v>1242</v>
      </c>
      <c r="C27" s="79" t="s">
        <v>1243</v>
      </c>
      <c r="D27" s="79" t="s">
        <v>1239</v>
      </c>
      <c r="E27" s="79" t="s">
        <v>1240</v>
      </c>
      <c r="F27" s="80">
        <v>700</v>
      </c>
      <c r="G27" s="189">
        <v>287.3</v>
      </c>
      <c r="H27" s="190">
        <f t="shared" si="1"/>
        <v>41.042857142857144</v>
      </c>
    </row>
    <row r="28" spans="1:8" s="81" customFormat="1" ht="48" x14ac:dyDescent="0.2">
      <c r="A28" s="74" t="s">
        <v>1244</v>
      </c>
      <c r="B28" s="75" t="s">
        <v>1245</v>
      </c>
      <c r="C28" s="75" t="s">
        <v>1221</v>
      </c>
      <c r="D28" s="75" t="s">
        <v>1224</v>
      </c>
      <c r="E28" s="75" t="s">
        <v>1223</v>
      </c>
      <c r="F28" s="76">
        <f>F29</f>
        <v>400</v>
      </c>
      <c r="G28" s="195">
        <f>G29</f>
        <v>202.19</v>
      </c>
      <c r="H28" s="188">
        <f t="shared" si="1"/>
        <v>50.547499999999999</v>
      </c>
    </row>
    <row r="29" spans="1:8" s="81" customFormat="1" ht="12.75" x14ac:dyDescent="0.2">
      <c r="A29" s="78" t="s">
        <v>321</v>
      </c>
      <c r="B29" s="79" t="s">
        <v>1245</v>
      </c>
      <c r="C29" s="79" t="s">
        <v>1243</v>
      </c>
      <c r="D29" s="79" t="s">
        <v>1224</v>
      </c>
      <c r="E29" s="79" t="s">
        <v>1223</v>
      </c>
      <c r="F29" s="80">
        <v>400</v>
      </c>
      <c r="G29" s="189">
        <v>202.19</v>
      </c>
      <c r="H29" s="190">
        <f t="shared" si="1"/>
        <v>50.547499999999999</v>
      </c>
    </row>
    <row r="30" spans="1:8" s="81" customFormat="1" ht="60" x14ac:dyDescent="0.2">
      <c r="A30" s="74" t="s">
        <v>1246</v>
      </c>
      <c r="B30" s="75" t="s">
        <v>1247</v>
      </c>
      <c r="C30" s="75"/>
      <c r="D30" s="75" t="s">
        <v>1224</v>
      </c>
      <c r="E30" s="75" t="s">
        <v>1223</v>
      </c>
      <c r="F30" s="76">
        <f>F31</f>
        <v>600</v>
      </c>
      <c r="G30" s="195">
        <v>0</v>
      </c>
      <c r="H30" s="188">
        <f t="shared" si="1"/>
        <v>0</v>
      </c>
    </row>
    <row r="31" spans="1:8" s="81" customFormat="1" ht="12.75" x14ac:dyDescent="0.2">
      <c r="A31" s="85" t="s">
        <v>321</v>
      </c>
      <c r="B31" s="86" t="s">
        <v>1247</v>
      </c>
      <c r="C31" s="79">
        <v>200</v>
      </c>
      <c r="D31" s="79" t="s">
        <v>1224</v>
      </c>
      <c r="E31" s="79" t="s">
        <v>1223</v>
      </c>
      <c r="F31" s="80">
        <v>600</v>
      </c>
      <c r="G31" s="189">
        <f>G30</f>
        <v>0</v>
      </c>
      <c r="H31" s="190">
        <f t="shared" si="1"/>
        <v>0</v>
      </c>
    </row>
    <row r="32" spans="1:8" s="77" customFormat="1" ht="24" x14ac:dyDescent="0.2">
      <c r="A32" s="74" t="s">
        <v>1248</v>
      </c>
      <c r="B32" s="75" t="s">
        <v>1249</v>
      </c>
      <c r="C32" s="75" t="s">
        <v>1221</v>
      </c>
      <c r="D32" s="75"/>
      <c r="E32" s="75"/>
      <c r="F32" s="76">
        <f>F33</f>
        <v>1760</v>
      </c>
      <c r="G32" s="187">
        <f>G33</f>
        <v>609.55999999999995</v>
      </c>
      <c r="H32" s="188">
        <f t="shared" si="1"/>
        <v>34.634090909090901</v>
      </c>
    </row>
    <row r="33" spans="1:8" s="81" customFormat="1" ht="12.75" x14ac:dyDescent="0.2">
      <c r="A33" s="78" t="s">
        <v>1250</v>
      </c>
      <c r="B33" s="79" t="s">
        <v>1251</v>
      </c>
      <c r="C33" s="79" t="s">
        <v>1221</v>
      </c>
      <c r="D33" s="79" t="s">
        <v>1235</v>
      </c>
      <c r="E33" s="79" t="s">
        <v>1252</v>
      </c>
      <c r="F33" s="80">
        <f>F34</f>
        <v>1760</v>
      </c>
      <c r="G33" s="189">
        <f>G34</f>
        <v>609.55999999999995</v>
      </c>
      <c r="H33" s="190">
        <f t="shared" si="1"/>
        <v>34.634090909090901</v>
      </c>
    </row>
    <row r="34" spans="1:8" s="81" customFormat="1" ht="12.75" x14ac:dyDescent="0.2">
      <c r="A34" s="78" t="s">
        <v>321</v>
      </c>
      <c r="B34" s="79" t="s">
        <v>1251</v>
      </c>
      <c r="C34" s="79" t="s">
        <v>1243</v>
      </c>
      <c r="D34" s="79" t="s">
        <v>1235</v>
      </c>
      <c r="E34" s="79" t="s">
        <v>1252</v>
      </c>
      <c r="F34" s="80">
        <v>1760</v>
      </c>
      <c r="G34" s="189">
        <v>609.55999999999995</v>
      </c>
      <c r="H34" s="190">
        <f t="shared" si="1"/>
        <v>34.634090909090901</v>
      </c>
    </row>
    <row r="35" spans="1:8" s="77" customFormat="1" ht="36" x14ac:dyDescent="0.2">
      <c r="A35" s="74" t="s">
        <v>1253</v>
      </c>
      <c r="B35" s="75" t="s">
        <v>1254</v>
      </c>
      <c r="C35" s="75" t="s">
        <v>1221</v>
      </c>
      <c r="D35" s="75"/>
      <c r="E35" s="75"/>
      <c r="F35" s="76">
        <f>F36+F38+F37</f>
        <v>10216.92</v>
      </c>
      <c r="G35" s="187">
        <f>G36+G37+G38</f>
        <v>4128</v>
      </c>
      <c r="H35" s="188">
        <f t="shared" si="1"/>
        <v>40.403565849590677</v>
      </c>
    </row>
    <row r="36" spans="1:8" s="81" customFormat="1" ht="12.75" x14ac:dyDescent="0.2">
      <c r="A36" s="78" t="s">
        <v>321</v>
      </c>
      <c r="B36" s="87" t="s">
        <v>1255</v>
      </c>
      <c r="C36" s="79" t="s">
        <v>1243</v>
      </c>
      <c r="D36" s="79" t="s">
        <v>1256</v>
      </c>
      <c r="E36" s="79" t="s">
        <v>1240</v>
      </c>
      <c r="F36" s="80">
        <v>433</v>
      </c>
      <c r="G36" s="189">
        <v>0</v>
      </c>
      <c r="H36" s="190">
        <f t="shared" si="1"/>
        <v>0</v>
      </c>
    </row>
    <row r="37" spans="1:8" s="81" customFormat="1" ht="12.75" x14ac:dyDescent="0.2">
      <c r="A37" s="78" t="s">
        <v>321</v>
      </c>
      <c r="B37" s="87" t="s">
        <v>1257</v>
      </c>
      <c r="C37" s="79">
        <v>200</v>
      </c>
      <c r="D37" s="79">
        <v>5</v>
      </c>
      <c r="E37" s="79">
        <v>2</v>
      </c>
      <c r="F37" s="80">
        <v>3021.22</v>
      </c>
      <c r="G37" s="189">
        <v>25</v>
      </c>
      <c r="H37" s="190">
        <f t="shared" si="1"/>
        <v>0.82748028941950613</v>
      </c>
    </row>
    <row r="38" spans="1:8" s="81" customFormat="1" ht="36" x14ac:dyDescent="0.2">
      <c r="A38" s="78" t="s">
        <v>1258</v>
      </c>
      <c r="B38" s="79">
        <v>1930475010</v>
      </c>
      <c r="C38" s="79"/>
      <c r="D38" s="84" t="s">
        <v>1256</v>
      </c>
      <c r="E38" s="84" t="s">
        <v>1240</v>
      </c>
      <c r="F38" s="80">
        <f>F39</f>
        <v>6762.7</v>
      </c>
      <c r="G38" s="189">
        <f>G39</f>
        <v>4103</v>
      </c>
      <c r="H38" s="190">
        <f t="shared" si="1"/>
        <v>60.671033758705839</v>
      </c>
    </row>
    <row r="39" spans="1:8" s="81" customFormat="1" ht="12.75" x14ac:dyDescent="0.2">
      <c r="A39" s="78" t="s">
        <v>347</v>
      </c>
      <c r="B39" s="79">
        <v>1930475010</v>
      </c>
      <c r="C39" s="79">
        <v>800</v>
      </c>
      <c r="D39" s="84" t="s">
        <v>1256</v>
      </c>
      <c r="E39" s="84" t="s">
        <v>1240</v>
      </c>
      <c r="F39" s="80">
        <v>6762.7</v>
      </c>
      <c r="G39" s="189">
        <v>4103</v>
      </c>
      <c r="H39" s="190">
        <f t="shared" si="1"/>
        <v>60.671033758705839</v>
      </c>
    </row>
    <row r="40" spans="1:8" s="77" customFormat="1" ht="24" x14ac:dyDescent="0.2">
      <c r="A40" s="74" t="s">
        <v>1259</v>
      </c>
      <c r="B40" s="75" t="s">
        <v>1260</v>
      </c>
      <c r="C40" s="75" t="s">
        <v>1221</v>
      </c>
      <c r="D40" s="75"/>
      <c r="E40" s="75"/>
      <c r="F40" s="76">
        <f>F44+F41</f>
        <v>494.48</v>
      </c>
      <c r="G40" s="187">
        <f>G41+G44</f>
        <v>0</v>
      </c>
      <c r="H40" s="188">
        <f t="shared" si="1"/>
        <v>0</v>
      </c>
    </row>
    <row r="41" spans="1:8" s="77" customFormat="1" ht="12.75" x14ac:dyDescent="0.2">
      <c r="A41" s="78" t="s">
        <v>1261</v>
      </c>
      <c r="B41" s="79" t="s">
        <v>1262</v>
      </c>
      <c r="C41" s="79" t="s">
        <v>1221</v>
      </c>
      <c r="D41" s="79" t="s">
        <v>1263</v>
      </c>
      <c r="E41" s="79" t="s">
        <v>1264</v>
      </c>
      <c r="F41" s="80">
        <f>F42</f>
        <v>300</v>
      </c>
      <c r="G41" s="196">
        <f>G42</f>
        <v>0</v>
      </c>
      <c r="H41" s="190">
        <f t="shared" si="1"/>
        <v>0</v>
      </c>
    </row>
    <row r="42" spans="1:8" s="77" customFormat="1" ht="24" x14ac:dyDescent="0.2">
      <c r="A42" s="78" t="s">
        <v>1265</v>
      </c>
      <c r="B42" s="79" t="s">
        <v>1262</v>
      </c>
      <c r="C42" s="79" t="s">
        <v>1221</v>
      </c>
      <c r="D42" s="79" t="s">
        <v>1263</v>
      </c>
      <c r="E42" s="79" t="s">
        <v>1264</v>
      </c>
      <c r="F42" s="80">
        <f>F43</f>
        <v>300</v>
      </c>
      <c r="G42" s="196">
        <f>G43</f>
        <v>0</v>
      </c>
      <c r="H42" s="190">
        <f t="shared" si="1"/>
        <v>0</v>
      </c>
    </row>
    <row r="43" spans="1:8" s="77" customFormat="1" ht="24" x14ac:dyDescent="0.2">
      <c r="A43" s="78" t="s">
        <v>708</v>
      </c>
      <c r="B43" s="79" t="s">
        <v>1262</v>
      </c>
      <c r="C43" s="79" t="s">
        <v>1266</v>
      </c>
      <c r="D43" s="79" t="s">
        <v>1263</v>
      </c>
      <c r="E43" s="79" t="s">
        <v>1264</v>
      </c>
      <c r="F43" s="80">
        <v>300</v>
      </c>
      <c r="G43" s="196">
        <v>0</v>
      </c>
      <c r="H43" s="190">
        <f t="shared" si="1"/>
        <v>0</v>
      </c>
    </row>
    <row r="44" spans="1:8" s="81" customFormat="1" ht="36" x14ac:dyDescent="0.2">
      <c r="A44" s="78" t="s">
        <v>1267</v>
      </c>
      <c r="B44" s="79" t="s">
        <v>1268</v>
      </c>
      <c r="C44" s="79" t="s">
        <v>1221</v>
      </c>
      <c r="D44" s="79" t="s">
        <v>1235</v>
      </c>
      <c r="E44" s="79" t="s">
        <v>1269</v>
      </c>
      <c r="F44" s="80">
        <f>F45</f>
        <v>194.48</v>
      </c>
      <c r="G44" s="189">
        <f>G45</f>
        <v>0</v>
      </c>
      <c r="H44" s="190">
        <f t="shared" si="1"/>
        <v>0</v>
      </c>
    </row>
    <row r="45" spans="1:8" s="81" customFormat="1" ht="12.75" x14ac:dyDescent="0.2">
      <c r="A45" s="78" t="s">
        <v>321</v>
      </c>
      <c r="B45" s="79" t="s">
        <v>1268</v>
      </c>
      <c r="C45" s="79" t="s">
        <v>1243</v>
      </c>
      <c r="D45" s="79" t="s">
        <v>1235</v>
      </c>
      <c r="E45" s="79" t="s">
        <v>1269</v>
      </c>
      <c r="F45" s="80">
        <v>194.48</v>
      </c>
      <c r="G45" s="189">
        <v>0</v>
      </c>
      <c r="H45" s="190">
        <f t="shared" si="1"/>
        <v>0</v>
      </c>
    </row>
    <row r="46" spans="1:8" s="88" customFormat="1" ht="24" x14ac:dyDescent="0.2">
      <c r="A46" s="74" t="s">
        <v>1270</v>
      </c>
      <c r="B46" s="75" t="s">
        <v>1271</v>
      </c>
      <c r="C46" s="75" t="s">
        <v>1221</v>
      </c>
      <c r="D46" s="75"/>
      <c r="E46" s="75"/>
      <c r="F46" s="76">
        <f>F47+F50+F53+F58+F61</f>
        <v>71825.36</v>
      </c>
      <c r="G46" s="192">
        <f>G47+G50+G53+G58+G61</f>
        <v>19254.46</v>
      </c>
      <c r="H46" s="188">
        <f t="shared" si="1"/>
        <v>26.807328219447836</v>
      </c>
    </row>
    <row r="47" spans="1:8" s="73" customFormat="1" ht="24" x14ac:dyDescent="0.2">
      <c r="A47" s="78" t="s">
        <v>1272</v>
      </c>
      <c r="B47" s="86" t="s">
        <v>1273</v>
      </c>
      <c r="C47" s="79" t="s">
        <v>1221</v>
      </c>
      <c r="D47" s="79" t="s">
        <v>1274</v>
      </c>
      <c r="E47" s="79" t="s">
        <v>1264</v>
      </c>
      <c r="F47" s="80">
        <f>F48</f>
        <v>20125.93</v>
      </c>
      <c r="G47" s="194">
        <f>G48</f>
        <v>5087.04</v>
      </c>
      <c r="H47" s="190">
        <f t="shared" si="1"/>
        <v>25.276049355234765</v>
      </c>
    </row>
    <row r="48" spans="1:8" s="73" customFormat="1" ht="12.75" x14ac:dyDescent="0.2">
      <c r="A48" s="78" t="s">
        <v>1275</v>
      </c>
      <c r="B48" s="86" t="s">
        <v>1276</v>
      </c>
      <c r="C48" s="79" t="s">
        <v>1221</v>
      </c>
      <c r="D48" s="79" t="s">
        <v>1274</v>
      </c>
      <c r="E48" s="79" t="s">
        <v>1264</v>
      </c>
      <c r="F48" s="80">
        <f>F49</f>
        <v>20125.93</v>
      </c>
      <c r="G48" s="194">
        <f>G49</f>
        <v>5087.04</v>
      </c>
      <c r="H48" s="190">
        <f t="shared" si="1"/>
        <v>25.276049355234765</v>
      </c>
    </row>
    <row r="49" spans="1:8" s="73" customFormat="1" ht="24" x14ac:dyDescent="0.2">
      <c r="A49" s="78" t="s">
        <v>708</v>
      </c>
      <c r="B49" s="86" t="s">
        <v>1276</v>
      </c>
      <c r="C49" s="79" t="s">
        <v>1266</v>
      </c>
      <c r="D49" s="79" t="s">
        <v>1274</v>
      </c>
      <c r="E49" s="79" t="s">
        <v>1264</v>
      </c>
      <c r="F49" s="80">
        <v>20125.93</v>
      </c>
      <c r="G49" s="194">
        <v>5087.04</v>
      </c>
      <c r="H49" s="190">
        <f t="shared" si="1"/>
        <v>25.276049355234765</v>
      </c>
    </row>
    <row r="50" spans="1:8" s="73" customFormat="1" ht="12.75" x14ac:dyDescent="0.2">
      <c r="A50" s="78" t="s">
        <v>1277</v>
      </c>
      <c r="B50" s="86" t="s">
        <v>1278</v>
      </c>
      <c r="C50" s="79" t="s">
        <v>1221</v>
      </c>
      <c r="D50" s="79" t="s">
        <v>1274</v>
      </c>
      <c r="E50" s="79" t="s">
        <v>1264</v>
      </c>
      <c r="F50" s="80">
        <f>F51</f>
        <v>14103.62</v>
      </c>
      <c r="G50" s="194">
        <f>G51</f>
        <v>3092.04</v>
      </c>
      <c r="H50" s="190">
        <f t="shared" si="1"/>
        <v>21.923733055768661</v>
      </c>
    </row>
    <row r="51" spans="1:8" s="73" customFormat="1" ht="12.75" x14ac:dyDescent="0.2">
      <c r="A51" s="78" t="s">
        <v>1275</v>
      </c>
      <c r="B51" s="86" t="s">
        <v>1279</v>
      </c>
      <c r="C51" s="79" t="s">
        <v>1221</v>
      </c>
      <c r="D51" s="79" t="s">
        <v>1274</v>
      </c>
      <c r="E51" s="79" t="s">
        <v>1264</v>
      </c>
      <c r="F51" s="80">
        <f>F52</f>
        <v>14103.62</v>
      </c>
      <c r="G51" s="194">
        <f>G52</f>
        <v>3092.04</v>
      </c>
      <c r="H51" s="190">
        <f t="shared" si="1"/>
        <v>21.923733055768661</v>
      </c>
    </row>
    <row r="52" spans="1:8" s="73" customFormat="1" ht="24" x14ac:dyDescent="0.2">
      <c r="A52" s="78" t="s">
        <v>708</v>
      </c>
      <c r="B52" s="86" t="s">
        <v>1279</v>
      </c>
      <c r="C52" s="79" t="s">
        <v>1266</v>
      </c>
      <c r="D52" s="79" t="s">
        <v>1274</v>
      </c>
      <c r="E52" s="79" t="s">
        <v>1264</v>
      </c>
      <c r="F52" s="80">
        <v>14103.62</v>
      </c>
      <c r="G52" s="194">
        <v>3092.04</v>
      </c>
      <c r="H52" s="190">
        <f t="shared" si="1"/>
        <v>21.923733055768661</v>
      </c>
    </row>
    <row r="53" spans="1:8" s="73" customFormat="1" ht="24" x14ac:dyDescent="0.2">
      <c r="A53" s="78" t="s">
        <v>1280</v>
      </c>
      <c r="B53" s="86" t="s">
        <v>1281</v>
      </c>
      <c r="C53" s="79" t="s">
        <v>1221</v>
      </c>
      <c r="D53" s="79"/>
      <c r="E53" s="79"/>
      <c r="F53" s="80">
        <f>F54+F56</f>
        <v>400</v>
      </c>
      <c r="G53" s="193">
        <f>G54+G56</f>
        <v>0</v>
      </c>
      <c r="H53" s="190">
        <f t="shared" si="1"/>
        <v>0</v>
      </c>
    </row>
    <row r="54" spans="1:8" s="73" customFormat="1" ht="12.75" x14ac:dyDescent="0.2">
      <c r="A54" s="78" t="s">
        <v>1275</v>
      </c>
      <c r="B54" s="86" t="s">
        <v>1282</v>
      </c>
      <c r="C54" s="79" t="s">
        <v>1221</v>
      </c>
      <c r="D54" s="79" t="s">
        <v>1263</v>
      </c>
      <c r="E54" s="79" t="s">
        <v>1224</v>
      </c>
      <c r="F54" s="80">
        <f>F55</f>
        <v>100</v>
      </c>
      <c r="G54" s="194">
        <f>G55</f>
        <v>0</v>
      </c>
      <c r="H54" s="190">
        <f t="shared" si="1"/>
        <v>0</v>
      </c>
    </row>
    <row r="55" spans="1:8" s="73" customFormat="1" ht="24" x14ac:dyDescent="0.2">
      <c r="A55" s="78" t="s">
        <v>708</v>
      </c>
      <c r="B55" s="86" t="s">
        <v>1282</v>
      </c>
      <c r="C55" s="79" t="s">
        <v>1266</v>
      </c>
      <c r="D55" s="79" t="s">
        <v>1263</v>
      </c>
      <c r="E55" s="79" t="s">
        <v>1224</v>
      </c>
      <c r="F55" s="80">
        <v>100</v>
      </c>
      <c r="G55" s="194">
        <v>0</v>
      </c>
      <c r="H55" s="190">
        <f t="shared" si="1"/>
        <v>0</v>
      </c>
    </row>
    <row r="56" spans="1:8" s="73" customFormat="1" ht="12.75" x14ac:dyDescent="0.2">
      <c r="A56" s="78" t="s">
        <v>1275</v>
      </c>
      <c r="B56" s="86" t="s">
        <v>1282</v>
      </c>
      <c r="C56" s="79" t="s">
        <v>1221</v>
      </c>
      <c r="D56" s="79" t="s">
        <v>1274</v>
      </c>
      <c r="E56" s="79" t="s">
        <v>1264</v>
      </c>
      <c r="F56" s="80">
        <f>F57</f>
        <v>300</v>
      </c>
      <c r="G56" s="194"/>
      <c r="H56" s="190">
        <f t="shared" si="1"/>
        <v>0</v>
      </c>
    </row>
    <row r="57" spans="1:8" s="73" customFormat="1" ht="24" x14ac:dyDescent="0.2">
      <c r="A57" s="78" t="s">
        <v>708</v>
      </c>
      <c r="B57" s="86" t="s">
        <v>1282</v>
      </c>
      <c r="C57" s="79" t="s">
        <v>1266</v>
      </c>
      <c r="D57" s="79" t="s">
        <v>1274</v>
      </c>
      <c r="E57" s="79" t="s">
        <v>1264</v>
      </c>
      <c r="F57" s="80">
        <v>300</v>
      </c>
      <c r="G57" s="194">
        <v>0</v>
      </c>
      <c r="H57" s="190">
        <f t="shared" si="1"/>
        <v>0</v>
      </c>
    </row>
    <row r="58" spans="1:8" s="73" customFormat="1" ht="12.75" x14ac:dyDescent="0.2">
      <c r="A58" s="78" t="s">
        <v>1283</v>
      </c>
      <c r="B58" s="86" t="s">
        <v>1284</v>
      </c>
      <c r="C58" s="79" t="s">
        <v>1221</v>
      </c>
      <c r="D58" s="79"/>
      <c r="E58" s="79"/>
      <c r="F58" s="80">
        <f>F59</f>
        <v>16382.62</v>
      </c>
      <c r="G58" s="194">
        <f>G59</f>
        <v>4696.84</v>
      </c>
      <c r="H58" s="190">
        <f t="shared" si="1"/>
        <v>28.669651130283192</v>
      </c>
    </row>
    <row r="59" spans="1:8" s="73" customFormat="1" ht="12.75" x14ac:dyDescent="0.2">
      <c r="A59" s="78" t="s">
        <v>1275</v>
      </c>
      <c r="B59" s="86" t="s">
        <v>1285</v>
      </c>
      <c r="C59" s="79" t="s">
        <v>1221</v>
      </c>
      <c r="D59" s="79" t="s">
        <v>1263</v>
      </c>
      <c r="E59" s="79" t="s">
        <v>1224</v>
      </c>
      <c r="F59" s="80">
        <f>F60</f>
        <v>16382.62</v>
      </c>
      <c r="G59" s="194">
        <f>G60</f>
        <v>4696.84</v>
      </c>
      <c r="H59" s="190">
        <f t="shared" si="1"/>
        <v>28.669651130283192</v>
      </c>
    </row>
    <row r="60" spans="1:8" s="73" customFormat="1" ht="24" x14ac:dyDescent="0.2">
      <c r="A60" s="78" t="s">
        <v>708</v>
      </c>
      <c r="B60" s="86" t="s">
        <v>1285</v>
      </c>
      <c r="C60" s="79" t="s">
        <v>1266</v>
      </c>
      <c r="D60" s="79" t="s">
        <v>1263</v>
      </c>
      <c r="E60" s="79" t="s">
        <v>1224</v>
      </c>
      <c r="F60" s="80">
        <v>16382.62</v>
      </c>
      <c r="G60" s="194">
        <v>4696.84</v>
      </c>
      <c r="H60" s="190">
        <f t="shared" si="1"/>
        <v>28.669651130283192</v>
      </c>
    </row>
    <row r="61" spans="1:8" s="73" customFormat="1" ht="24" customHeight="1" x14ac:dyDescent="0.2">
      <c r="A61" s="78" t="s">
        <v>1286</v>
      </c>
      <c r="B61" s="86" t="s">
        <v>1287</v>
      </c>
      <c r="C61" s="79" t="s">
        <v>1221</v>
      </c>
      <c r="D61" s="79"/>
      <c r="E61" s="79"/>
      <c r="F61" s="80">
        <f>F62+F63+F65+F64</f>
        <v>20813.189999999999</v>
      </c>
      <c r="G61" s="193">
        <f>G62+G63+G65+G64</f>
        <v>6378.54</v>
      </c>
      <c r="H61" s="190">
        <f t="shared" si="1"/>
        <v>30.646623607433561</v>
      </c>
    </row>
    <row r="62" spans="1:8" s="73" customFormat="1" ht="36" x14ac:dyDescent="0.2">
      <c r="A62" s="78" t="s">
        <v>285</v>
      </c>
      <c r="B62" s="86" t="s">
        <v>1288</v>
      </c>
      <c r="C62" s="79" t="s">
        <v>1289</v>
      </c>
      <c r="D62" s="79" t="s">
        <v>1274</v>
      </c>
      <c r="E62" s="79" t="s">
        <v>1235</v>
      </c>
      <c r="F62" s="80">
        <v>20400</v>
      </c>
      <c r="G62" s="194">
        <v>6271.99</v>
      </c>
      <c r="H62" s="190">
        <f t="shared" si="1"/>
        <v>30.745049019607841</v>
      </c>
    </row>
    <row r="63" spans="1:8" s="73" customFormat="1" ht="12.75" x14ac:dyDescent="0.2">
      <c r="A63" s="78" t="s">
        <v>321</v>
      </c>
      <c r="B63" s="86" t="s">
        <v>1290</v>
      </c>
      <c r="C63" s="79" t="s">
        <v>1243</v>
      </c>
      <c r="D63" s="79" t="s">
        <v>1274</v>
      </c>
      <c r="E63" s="79" t="s">
        <v>1235</v>
      </c>
      <c r="F63" s="80">
        <v>405.89</v>
      </c>
      <c r="G63" s="194">
        <v>106.55</v>
      </c>
      <c r="H63" s="190">
        <f t="shared" si="1"/>
        <v>26.250954692157976</v>
      </c>
    </row>
    <row r="64" spans="1:8" s="73" customFormat="1" ht="12.75" x14ac:dyDescent="0.2">
      <c r="A64" s="78" t="s">
        <v>347</v>
      </c>
      <c r="B64" s="86" t="s">
        <v>1290</v>
      </c>
      <c r="C64" s="79" t="s">
        <v>1291</v>
      </c>
      <c r="D64" s="79" t="s">
        <v>1274</v>
      </c>
      <c r="E64" s="79" t="s">
        <v>1235</v>
      </c>
      <c r="F64" s="80">
        <v>7.3</v>
      </c>
      <c r="G64" s="194">
        <v>0</v>
      </c>
      <c r="H64" s="190">
        <f t="shared" si="1"/>
        <v>0</v>
      </c>
    </row>
    <row r="65" spans="1:8" s="73" customFormat="1" ht="24" x14ac:dyDescent="0.2">
      <c r="A65" s="78" t="s">
        <v>1292</v>
      </c>
      <c r="B65" s="86" t="s">
        <v>1293</v>
      </c>
      <c r="C65" s="79">
        <v>200</v>
      </c>
      <c r="D65" s="79" t="s">
        <v>1274</v>
      </c>
      <c r="E65" s="79" t="s">
        <v>1235</v>
      </c>
      <c r="F65" s="80">
        <v>0</v>
      </c>
      <c r="G65" s="194">
        <v>0</v>
      </c>
      <c r="H65" s="190" t="e">
        <f t="shared" si="1"/>
        <v>#DIV/0!</v>
      </c>
    </row>
    <row r="66" spans="1:8" s="77" customFormat="1" ht="39.75" customHeight="1" x14ac:dyDescent="0.2">
      <c r="A66" s="74" t="s">
        <v>1294</v>
      </c>
      <c r="B66" s="75" t="s">
        <v>1295</v>
      </c>
      <c r="C66" s="75" t="s">
        <v>1221</v>
      </c>
      <c r="D66" s="75"/>
      <c r="E66" s="75"/>
      <c r="F66" s="76">
        <f>F67</f>
        <v>474.3</v>
      </c>
      <c r="G66" s="187">
        <f>G67</f>
        <v>59.32</v>
      </c>
      <c r="H66" s="188">
        <f t="shared" si="1"/>
        <v>12.50685220324689</v>
      </c>
    </row>
    <row r="67" spans="1:8" s="81" customFormat="1" ht="38.25" customHeight="1" x14ac:dyDescent="0.2">
      <c r="A67" s="78" t="s">
        <v>1296</v>
      </c>
      <c r="B67" s="79" t="s">
        <v>1297</v>
      </c>
      <c r="C67" s="79" t="s">
        <v>1221</v>
      </c>
      <c r="D67" s="79" t="s">
        <v>1224</v>
      </c>
      <c r="E67" s="79" t="s">
        <v>1298</v>
      </c>
      <c r="F67" s="80">
        <f>F68</f>
        <v>474.3</v>
      </c>
      <c r="G67" s="189">
        <f>G68</f>
        <v>59.32</v>
      </c>
      <c r="H67" s="190">
        <f t="shared" si="1"/>
        <v>12.50685220324689</v>
      </c>
    </row>
    <row r="68" spans="1:8" s="81" customFormat="1" ht="12.75" x14ac:dyDescent="0.2">
      <c r="A68" s="78" t="s">
        <v>321</v>
      </c>
      <c r="B68" s="79" t="s">
        <v>1297</v>
      </c>
      <c r="C68" s="79" t="s">
        <v>1243</v>
      </c>
      <c r="D68" s="79" t="s">
        <v>1224</v>
      </c>
      <c r="E68" s="79" t="s">
        <v>1298</v>
      </c>
      <c r="F68" s="80">
        <v>474.3</v>
      </c>
      <c r="G68" s="189">
        <v>59.32</v>
      </c>
      <c r="H68" s="190">
        <f t="shared" si="1"/>
        <v>12.50685220324689</v>
      </c>
    </row>
    <row r="69" spans="1:8" s="81" customFormat="1" ht="36" x14ac:dyDescent="0.2">
      <c r="A69" s="74" t="s">
        <v>1299</v>
      </c>
      <c r="B69" s="89" t="s">
        <v>1300</v>
      </c>
      <c r="C69" s="89"/>
      <c r="D69" s="89" t="s">
        <v>1224</v>
      </c>
      <c r="E69" s="89" t="s">
        <v>1298</v>
      </c>
      <c r="F69" s="76">
        <f>F70</f>
        <v>40</v>
      </c>
      <c r="G69" s="195">
        <f>G70</f>
        <v>0</v>
      </c>
      <c r="H69" s="188">
        <f t="shared" si="1"/>
        <v>0</v>
      </c>
    </row>
    <row r="70" spans="1:8" s="81" customFormat="1" ht="12.75" x14ac:dyDescent="0.2">
      <c r="A70" s="78" t="s">
        <v>321</v>
      </c>
      <c r="B70" s="84" t="s">
        <v>1300</v>
      </c>
      <c r="C70" s="84" t="s">
        <v>1243</v>
      </c>
      <c r="D70" s="84" t="s">
        <v>1224</v>
      </c>
      <c r="E70" s="84" t="s">
        <v>1298</v>
      </c>
      <c r="F70" s="80">
        <v>40</v>
      </c>
      <c r="G70" s="189">
        <v>0</v>
      </c>
      <c r="H70" s="190">
        <f t="shared" si="1"/>
        <v>0</v>
      </c>
    </row>
    <row r="71" spans="1:8" s="88" customFormat="1" ht="24" x14ac:dyDescent="0.2">
      <c r="A71" s="74" t="s">
        <v>1301</v>
      </c>
      <c r="B71" s="75" t="s">
        <v>1302</v>
      </c>
      <c r="C71" s="75" t="s">
        <v>1221</v>
      </c>
      <c r="D71" s="75"/>
      <c r="E71" s="75"/>
      <c r="F71" s="76">
        <f>F74+F76+F78+F80+F83+F85+F87+F90+F93+F96+F98+F103+F108</f>
        <v>293028.30999999994</v>
      </c>
      <c r="G71" s="187">
        <f>G74+G76+G78+G80+G83+G85+G87+G90+G93+G96+G98+G103+G105+G107+G109+G110+G111+G113</f>
        <v>80698.060000000012</v>
      </c>
      <c r="H71" s="188">
        <f t="shared" si="1"/>
        <v>27.539339117097605</v>
      </c>
    </row>
    <row r="72" spans="1:8" s="73" customFormat="1" ht="12.75" x14ac:dyDescent="0.2">
      <c r="A72" s="78" t="s">
        <v>1303</v>
      </c>
      <c r="B72" s="86" t="s">
        <v>1304</v>
      </c>
      <c r="C72" s="79" t="s">
        <v>1221</v>
      </c>
      <c r="D72" s="79"/>
      <c r="E72" s="79"/>
      <c r="F72" s="80">
        <f>F73+F75+F79+F77</f>
        <v>81278.899999999994</v>
      </c>
      <c r="G72" s="194">
        <f>G73+G75+G77+G79</f>
        <v>21024.170000000002</v>
      </c>
      <c r="H72" s="190">
        <f t="shared" si="1"/>
        <v>25.866700951907575</v>
      </c>
    </row>
    <row r="73" spans="1:8" s="73" customFormat="1" ht="24" x14ac:dyDescent="0.2">
      <c r="A73" s="78" t="s">
        <v>1265</v>
      </c>
      <c r="B73" s="86" t="s">
        <v>1305</v>
      </c>
      <c r="C73" s="79" t="s">
        <v>1221</v>
      </c>
      <c r="D73" s="79" t="s">
        <v>1263</v>
      </c>
      <c r="E73" s="79" t="s">
        <v>1264</v>
      </c>
      <c r="F73" s="80">
        <f>F74</f>
        <v>6428.9</v>
      </c>
      <c r="G73" s="194">
        <f>G74</f>
        <v>1399.66</v>
      </c>
      <c r="H73" s="190">
        <f t="shared" si="1"/>
        <v>21.771376129664485</v>
      </c>
    </row>
    <row r="74" spans="1:8" s="73" customFormat="1" ht="24" x14ac:dyDescent="0.2">
      <c r="A74" s="78" t="s">
        <v>708</v>
      </c>
      <c r="B74" s="86" t="s">
        <v>1305</v>
      </c>
      <c r="C74" s="79" t="s">
        <v>1266</v>
      </c>
      <c r="D74" s="79" t="s">
        <v>1263</v>
      </c>
      <c r="E74" s="79" t="s">
        <v>1264</v>
      </c>
      <c r="F74" s="80">
        <v>6428.9</v>
      </c>
      <c r="G74" s="194">
        <v>1399.66</v>
      </c>
      <c r="H74" s="190">
        <f t="shared" si="1"/>
        <v>21.771376129664485</v>
      </c>
    </row>
    <row r="75" spans="1:8" s="73" customFormat="1" ht="24" x14ac:dyDescent="0.2">
      <c r="A75" s="78" t="s">
        <v>1265</v>
      </c>
      <c r="B75" s="86" t="s">
        <v>1306</v>
      </c>
      <c r="C75" s="79" t="s">
        <v>1221</v>
      </c>
      <c r="D75" s="79" t="s">
        <v>1263</v>
      </c>
      <c r="E75" s="79" t="s">
        <v>1264</v>
      </c>
      <c r="F75" s="80">
        <f>F76</f>
        <v>71451</v>
      </c>
      <c r="G75" s="194">
        <f>G76</f>
        <v>19339.52</v>
      </c>
      <c r="H75" s="190">
        <f t="shared" si="1"/>
        <v>27.066829015689077</v>
      </c>
    </row>
    <row r="76" spans="1:8" s="73" customFormat="1" ht="24" x14ac:dyDescent="0.2">
      <c r="A76" s="78" t="s">
        <v>708</v>
      </c>
      <c r="B76" s="86" t="s">
        <v>1306</v>
      </c>
      <c r="C76" s="79" t="s">
        <v>1266</v>
      </c>
      <c r="D76" s="79" t="s">
        <v>1263</v>
      </c>
      <c r="E76" s="79" t="s">
        <v>1264</v>
      </c>
      <c r="F76" s="80">
        <f>71012+439</f>
        <v>71451</v>
      </c>
      <c r="G76" s="194">
        <v>19339.52</v>
      </c>
      <c r="H76" s="190">
        <f t="shared" si="1"/>
        <v>27.066829015689077</v>
      </c>
    </row>
    <row r="77" spans="1:8" s="73" customFormat="1" ht="24" x14ac:dyDescent="0.2">
      <c r="A77" s="78" t="s">
        <v>1307</v>
      </c>
      <c r="B77" s="86" t="s">
        <v>1308</v>
      </c>
      <c r="C77" s="79" t="s">
        <v>1221</v>
      </c>
      <c r="D77" s="79" t="s">
        <v>1263</v>
      </c>
      <c r="E77" s="79" t="s">
        <v>1264</v>
      </c>
      <c r="F77" s="80">
        <f>F78</f>
        <v>439</v>
      </c>
      <c r="G77" s="194">
        <f>G78</f>
        <v>0</v>
      </c>
      <c r="H77" s="190">
        <f t="shared" si="1"/>
        <v>0</v>
      </c>
    </row>
    <row r="78" spans="1:8" s="73" customFormat="1" ht="24" x14ac:dyDescent="0.2">
      <c r="A78" s="78" t="s">
        <v>708</v>
      </c>
      <c r="B78" s="86" t="s">
        <v>1308</v>
      </c>
      <c r="C78" s="79" t="s">
        <v>1266</v>
      </c>
      <c r="D78" s="79" t="s">
        <v>1263</v>
      </c>
      <c r="E78" s="79" t="s">
        <v>1264</v>
      </c>
      <c r="F78" s="80">
        <v>439</v>
      </c>
      <c r="G78" s="194">
        <v>0</v>
      </c>
      <c r="H78" s="190">
        <f t="shared" si="1"/>
        <v>0</v>
      </c>
    </row>
    <row r="79" spans="1:8" s="73" customFormat="1" ht="36" x14ac:dyDescent="0.2">
      <c r="A79" s="78" t="s">
        <v>1053</v>
      </c>
      <c r="B79" s="86" t="s">
        <v>1309</v>
      </c>
      <c r="C79" s="79" t="s">
        <v>1221</v>
      </c>
      <c r="D79" s="79" t="s">
        <v>1223</v>
      </c>
      <c r="E79" s="79" t="s">
        <v>1235</v>
      </c>
      <c r="F79" s="80">
        <f>F80</f>
        <v>2960</v>
      </c>
      <c r="G79" s="194">
        <f>G80</f>
        <v>284.99</v>
      </c>
      <c r="H79" s="190">
        <f t="shared" si="1"/>
        <v>9.6280405405405407</v>
      </c>
    </row>
    <row r="80" spans="1:8" s="73" customFormat="1" ht="12.75" x14ac:dyDescent="0.2">
      <c r="A80" s="78" t="s">
        <v>944</v>
      </c>
      <c r="B80" s="86" t="s">
        <v>1309</v>
      </c>
      <c r="C80" s="79" t="s">
        <v>1225</v>
      </c>
      <c r="D80" s="79" t="s">
        <v>1223</v>
      </c>
      <c r="E80" s="79" t="s">
        <v>1235</v>
      </c>
      <c r="F80" s="80">
        <v>2960</v>
      </c>
      <c r="G80" s="194">
        <v>284.99</v>
      </c>
      <c r="H80" s="190">
        <f t="shared" si="1"/>
        <v>9.6280405405405407</v>
      </c>
    </row>
    <row r="81" spans="1:8" s="73" customFormat="1" ht="12.75" x14ac:dyDescent="0.2">
      <c r="A81" s="90" t="s">
        <v>1310</v>
      </c>
      <c r="B81" s="91" t="s">
        <v>1311</v>
      </c>
      <c r="C81" s="92" t="s">
        <v>1221</v>
      </c>
      <c r="D81" s="92"/>
      <c r="E81" s="92"/>
      <c r="F81" s="93">
        <f>F82+F84+F86+F102+F104+F106+F112</f>
        <v>217762.81</v>
      </c>
      <c r="G81" s="194"/>
      <c r="H81" s="190">
        <f t="shared" si="1"/>
        <v>0</v>
      </c>
    </row>
    <row r="82" spans="1:8" s="73" customFormat="1" ht="24" x14ac:dyDescent="0.2">
      <c r="A82" s="78" t="s">
        <v>1312</v>
      </c>
      <c r="B82" s="86" t="s">
        <v>1313</v>
      </c>
      <c r="C82" s="79" t="s">
        <v>1221</v>
      </c>
      <c r="D82" s="79" t="s">
        <v>1263</v>
      </c>
      <c r="E82" s="79" t="s">
        <v>1240</v>
      </c>
      <c r="F82" s="80">
        <f>F83</f>
        <v>14230.71</v>
      </c>
      <c r="G82" s="194">
        <f>G83</f>
        <v>3595.3</v>
      </c>
      <c r="H82" s="190">
        <f t="shared" si="1"/>
        <v>25.264375424697715</v>
      </c>
    </row>
    <row r="83" spans="1:8" s="73" customFormat="1" ht="24" x14ac:dyDescent="0.2">
      <c r="A83" s="78" t="s">
        <v>708</v>
      </c>
      <c r="B83" s="86" t="s">
        <v>1313</v>
      </c>
      <c r="C83" s="79" t="s">
        <v>1266</v>
      </c>
      <c r="D83" s="79" t="s">
        <v>1263</v>
      </c>
      <c r="E83" s="79" t="s">
        <v>1240</v>
      </c>
      <c r="F83" s="80">
        <v>14230.71</v>
      </c>
      <c r="G83" s="194">
        <v>3595.3</v>
      </c>
      <c r="H83" s="190">
        <f t="shared" si="1"/>
        <v>25.264375424697715</v>
      </c>
    </row>
    <row r="84" spans="1:8" s="73" customFormat="1" ht="24" x14ac:dyDescent="0.2">
      <c r="A84" s="78" t="s">
        <v>1312</v>
      </c>
      <c r="B84" s="86" t="s">
        <v>1314</v>
      </c>
      <c r="C84" s="79" t="s">
        <v>1221</v>
      </c>
      <c r="D84" s="79" t="s">
        <v>1263</v>
      </c>
      <c r="E84" s="79" t="s">
        <v>1240</v>
      </c>
      <c r="F84" s="80">
        <f>F85</f>
        <v>174773</v>
      </c>
      <c r="G84" s="194">
        <f>G85</f>
        <v>45714.81</v>
      </c>
      <c r="H84" s="190">
        <f t="shared" si="1"/>
        <v>26.156677518838723</v>
      </c>
    </row>
    <row r="85" spans="1:8" s="73" customFormat="1" ht="24" x14ac:dyDescent="0.2">
      <c r="A85" s="78" t="s">
        <v>708</v>
      </c>
      <c r="B85" s="86" t="s">
        <v>1314</v>
      </c>
      <c r="C85" s="79" t="s">
        <v>1266</v>
      </c>
      <c r="D85" s="79" t="s">
        <v>1263</v>
      </c>
      <c r="E85" s="79" t="s">
        <v>1240</v>
      </c>
      <c r="F85" s="80">
        <f>173646+1127</f>
        <v>174773</v>
      </c>
      <c r="G85" s="194">
        <v>45714.81</v>
      </c>
      <c r="H85" s="190">
        <f t="shared" si="1"/>
        <v>26.156677518838723</v>
      </c>
    </row>
    <row r="86" spans="1:8" s="73" customFormat="1" ht="24" x14ac:dyDescent="0.2">
      <c r="A86" s="78" t="s">
        <v>1315</v>
      </c>
      <c r="B86" s="86" t="s">
        <v>1316</v>
      </c>
      <c r="C86" s="79" t="s">
        <v>1221</v>
      </c>
      <c r="D86" s="79" t="s">
        <v>1263</v>
      </c>
      <c r="E86" s="79" t="s">
        <v>1240</v>
      </c>
      <c r="F86" s="80">
        <f>F87</f>
        <v>1127</v>
      </c>
      <c r="G86" s="194">
        <f>G87</f>
        <v>0</v>
      </c>
      <c r="H86" s="190">
        <f t="shared" si="1"/>
        <v>0</v>
      </c>
    </row>
    <row r="87" spans="1:8" s="73" customFormat="1" ht="24" x14ac:dyDescent="0.2">
      <c r="A87" s="78" t="s">
        <v>708</v>
      </c>
      <c r="B87" s="86" t="s">
        <v>1316</v>
      </c>
      <c r="C87" s="79" t="s">
        <v>1266</v>
      </c>
      <c r="D87" s="79" t="s">
        <v>1263</v>
      </c>
      <c r="E87" s="79" t="s">
        <v>1240</v>
      </c>
      <c r="F87" s="80">
        <v>1127</v>
      </c>
      <c r="G87" s="194">
        <v>0</v>
      </c>
      <c r="H87" s="190">
        <f t="shared" si="1"/>
        <v>0</v>
      </c>
    </row>
    <row r="88" spans="1:8" s="73" customFormat="1" ht="24" x14ac:dyDescent="0.2">
      <c r="A88" s="78" t="s">
        <v>1317</v>
      </c>
      <c r="B88" s="86" t="s">
        <v>1318</v>
      </c>
      <c r="C88" s="79" t="s">
        <v>1221</v>
      </c>
      <c r="D88" s="79"/>
      <c r="E88" s="79"/>
      <c r="F88" s="80">
        <f>F89</f>
        <v>260</v>
      </c>
      <c r="G88" s="194">
        <f>G89</f>
        <v>0</v>
      </c>
      <c r="H88" s="190">
        <f t="shared" si="1"/>
        <v>0</v>
      </c>
    </row>
    <row r="89" spans="1:8" s="73" customFormat="1" ht="24" x14ac:dyDescent="0.2">
      <c r="A89" s="78" t="s">
        <v>1312</v>
      </c>
      <c r="B89" s="86" t="s">
        <v>1319</v>
      </c>
      <c r="C89" s="79" t="s">
        <v>1221</v>
      </c>
      <c r="D89" s="79" t="s">
        <v>1263</v>
      </c>
      <c r="E89" s="79" t="s">
        <v>1240</v>
      </c>
      <c r="F89" s="80">
        <f>F90</f>
        <v>260</v>
      </c>
      <c r="G89" s="194">
        <f>G90</f>
        <v>0</v>
      </c>
      <c r="H89" s="190">
        <f t="shared" si="1"/>
        <v>0</v>
      </c>
    </row>
    <row r="90" spans="1:8" s="73" customFormat="1" ht="24" x14ac:dyDescent="0.2">
      <c r="A90" s="78" t="s">
        <v>708</v>
      </c>
      <c r="B90" s="86" t="s">
        <v>1319</v>
      </c>
      <c r="C90" s="79" t="s">
        <v>1266</v>
      </c>
      <c r="D90" s="79" t="s">
        <v>1263</v>
      </c>
      <c r="E90" s="79" t="s">
        <v>1240</v>
      </c>
      <c r="F90" s="80">
        <v>260</v>
      </c>
      <c r="G90" s="194">
        <v>0</v>
      </c>
      <c r="H90" s="190">
        <f t="shared" ref="H90:H153" si="2">G90/F90*100</f>
        <v>0</v>
      </c>
    </row>
    <row r="91" spans="1:8" s="73" customFormat="1" ht="12.75" x14ac:dyDescent="0.2">
      <c r="A91" s="78" t="s">
        <v>1320</v>
      </c>
      <c r="B91" s="86" t="s">
        <v>1321</v>
      </c>
      <c r="C91" s="79" t="s">
        <v>1221</v>
      </c>
      <c r="D91" s="79"/>
      <c r="E91" s="79"/>
      <c r="F91" s="80">
        <f>F92</f>
        <v>4676</v>
      </c>
      <c r="G91" s="194">
        <f>G92</f>
        <v>0</v>
      </c>
      <c r="H91" s="190">
        <f t="shared" si="2"/>
        <v>0</v>
      </c>
    </row>
    <row r="92" spans="1:8" s="73" customFormat="1" ht="24" x14ac:dyDescent="0.2">
      <c r="A92" s="78" t="s">
        <v>1322</v>
      </c>
      <c r="B92" s="86" t="s">
        <v>1323</v>
      </c>
      <c r="C92" s="79" t="s">
        <v>1221</v>
      </c>
      <c r="D92" s="79" t="s">
        <v>1263</v>
      </c>
      <c r="E92" s="79" t="s">
        <v>1263</v>
      </c>
      <c r="F92" s="80">
        <f>F93</f>
        <v>4676</v>
      </c>
      <c r="G92" s="194">
        <f>G93</f>
        <v>0</v>
      </c>
      <c r="H92" s="190">
        <f t="shared" si="2"/>
        <v>0</v>
      </c>
    </row>
    <row r="93" spans="1:8" s="73" customFormat="1" ht="24" x14ac:dyDescent="0.2">
      <c r="A93" s="78" t="s">
        <v>708</v>
      </c>
      <c r="B93" s="86" t="s">
        <v>1323</v>
      </c>
      <c r="C93" s="79" t="s">
        <v>1266</v>
      </c>
      <c r="D93" s="79" t="s">
        <v>1263</v>
      </c>
      <c r="E93" s="79" t="s">
        <v>1263</v>
      </c>
      <c r="F93" s="80">
        <v>4676</v>
      </c>
      <c r="G93" s="194">
        <v>0</v>
      </c>
      <c r="H93" s="190">
        <f t="shared" si="2"/>
        <v>0</v>
      </c>
    </row>
    <row r="94" spans="1:8" s="73" customFormat="1" ht="12.75" x14ac:dyDescent="0.2">
      <c r="A94" s="78" t="s">
        <v>1324</v>
      </c>
      <c r="B94" s="86" t="s">
        <v>1325</v>
      </c>
      <c r="C94" s="79" t="s">
        <v>1221</v>
      </c>
      <c r="D94" s="79"/>
      <c r="E94" s="79"/>
      <c r="F94" s="80">
        <f>F95+F97</f>
        <v>2696.7</v>
      </c>
      <c r="G94" s="193">
        <f>G95+G97</f>
        <v>245.09</v>
      </c>
      <c r="H94" s="190">
        <f t="shared" si="2"/>
        <v>9.0885155931323478</v>
      </c>
    </row>
    <row r="95" spans="1:8" s="73" customFormat="1" ht="24" x14ac:dyDescent="0.2">
      <c r="A95" s="78" t="s">
        <v>1265</v>
      </c>
      <c r="B95" s="86" t="s">
        <v>1326</v>
      </c>
      <c r="C95" s="79" t="s">
        <v>1221</v>
      </c>
      <c r="D95" s="79" t="s">
        <v>1263</v>
      </c>
      <c r="E95" s="79" t="s">
        <v>1264</v>
      </c>
      <c r="F95" s="80">
        <f>F96</f>
        <v>271.10000000000002</v>
      </c>
      <c r="G95" s="194">
        <f>G96</f>
        <v>20</v>
      </c>
      <c r="H95" s="190">
        <f t="shared" si="2"/>
        <v>7.3773515308004427</v>
      </c>
    </row>
    <row r="96" spans="1:8" s="73" customFormat="1" ht="24" x14ac:dyDescent="0.2">
      <c r="A96" s="78" t="s">
        <v>708</v>
      </c>
      <c r="B96" s="86" t="s">
        <v>1326</v>
      </c>
      <c r="C96" s="79" t="s">
        <v>1266</v>
      </c>
      <c r="D96" s="79" t="s">
        <v>1263</v>
      </c>
      <c r="E96" s="79" t="s">
        <v>1264</v>
      </c>
      <c r="F96" s="80">
        <v>271.10000000000002</v>
      </c>
      <c r="G96" s="194">
        <v>20</v>
      </c>
      <c r="H96" s="190">
        <f t="shared" si="2"/>
        <v>7.3773515308004427</v>
      </c>
    </row>
    <row r="97" spans="1:8" s="73" customFormat="1" ht="24" x14ac:dyDescent="0.2">
      <c r="A97" s="78" t="s">
        <v>1312</v>
      </c>
      <c r="B97" s="86" t="s">
        <v>1326</v>
      </c>
      <c r="C97" s="79" t="s">
        <v>1221</v>
      </c>
      <c r="D97" s="79" t="s">
        <v>1263</v>
      </c>
      <c r="E97" s="79" t="s">
        <v>1240</v>
      </c>
      <c r="F97" s="80">
        <f>F98</f>
        <v>2425.6</v>
      </c>
      <c r="G97" s="194">
        <f>G98</f>
        <v>225.09</v>
      </c>
      <c r="H97" s="190">
        <f t="shared" si="2"/>
        <v>9.279765831134565</v>
      </c>
    </row>
    <row r="98" spans="1:8" s="73" customFormat="1" ht="24" x14ac:dyDescent="0.2">
      <c r="A98" s="78" t="s">
        <v>708</v>
      </c>
      <c r="B98" s="86" t="s">
        <v>1326</v>
      </c>
      <c r="C98" s="79" t="s">
        <v>1266</v>
      </c>
      <c r="D98" s="79" t="s">
        <v>1263</v>
      </c>
      <c r="E98" s="79" t="s">
        <v>1240</v>
      </c>
      <c r="F98" s="80">
        <v>2425.6</v>
      </c>
      <c r="G98" s="194">
        <v>225.09</v>
      </c>
      <c r="H98" s="190">
        <f t="shared" si="2"/>
        <v>9.279765831134565</v>
      </c>
    </row>
    <row r="99" spans="1:8" s="73" customFormat="1" ht="12.75" hidden="1" x14ac:dyDescent="0.2">
      <c r="A99" s="78" t="s">
        <v>1327</v>
      </c>
      <c r="B99" s="86" t="s">
        <v>1328</v>
      </c>
      <c r="C99" s="79" t="s">
        <v>1221</v>
      </c>
      <c r="D99" s="79"/>
      <c r="E99" s="79"/>
      <c r="F99" s="80">
        <f>F100</f>
        <v>0</v>
      </c>
      <c r="G99" s="194"/>
      <c r="H99" s="190" t="e">
        <f t="shared" si="2"/>
        <v>#DIV/0!</v>
      </c>
    </row>
    <row r="100" spans="1:8" s="73" customFormat="1" ht="24" hidden="1" x14ac:dyDescent="0.2">
      <c r="A100" s="78" t="s">
        <v>1312</v>
      </c>
      <c r="B100" s="86" t="s">
        <v>1329</v>
      </c>
      <c r="C100" s="79" t="s">
        <v>1221</v>
      </c>
      <c r="D100" s="79" t="s">
        <v>1263</v>
      </c>
      <c r="E100" s="79" t="s">
        <v>1240</v>
      </c>
      <c r="F100" s="80">
        <f>F101</f>
        <v>0</v>
      </c>
      <c r="G100" s="194"/>
      <c r="H100" s="190" t="e">
        <f t="shared" si="2"/>
        <v>#DIV/0!</v>
      </c>
    </row>
    <row r="101" spans="1:8" s="73" customFormat="1" ht="24" hidden="1" x14ac:dyDescent="0.2">
      <c r="A101" s="78" t="s">
        <v>708</v>
      </c>
      <c r="B101" s="86" t="s">
        <v>1329</v>
      </c>
      <c r="C101" s="79" t="s">
        <v>1266</v>
      </c>
      <c r="D101" s="79" t="s">
        <v>1263</v>
      </c>
      <c r="E101" s="79" t="s">
        <v>1240</v>
      </c>
      <c r="F101" s="80">
        <v>0</v>
      </c>
      <c r="G101" s="194">
        <v>0</v>
      </c>
      <c r="H101" s="190" t="e">
        <f t="shared" si="2"/>
        <v>#DIV/0!</v>
      </c>
    </row>
    <row r="102" spans="1:8" s="73" customFormat="1" ht="36" x14ac:dyDescent="0.2">
      <c r="A102" s="85" t="s">
        <v>1330</v>
      </c>
      <c r="B102" s="86" t="s">
        <v>1331</v>
      </c>
      <c r="C102" s="79"/>
      <c r="D102" s="86" t="s">
        <v>1263</v>
      </c>
      <c r="E102" s="86" t="s">
        <v>1240</v>
      </c>
      <c r="F102" s="80">
        <f>F103</f>
        <v>1569</v>
      </c>
      <c r="G102" s="194">
        <f>G103</f>
        <v>445.27</v>
      </c>
      <c r="H102" s="190">
        <f t="shared" si="2"/>
        <v>28.379222434671764</v>
      </c>
    </row>
    <row r="103" spans="1:8" s="73" customFormat="1" ht="12.75" x14ac:dyDescent="0.2">
      <c r="A103" s="85" t="s">
        <v>1332</v>
      </c>
      <c r="B103" s="86" t="s">
        <v>1331</v>
      </c>
      <c r="C103" s="79">
        <v>600</v>
      </c>
      <c r="D103" s="86" t="s">
        <v>1263</v>
      </c>
      <c r="E103" s="86" t="s">
        <v>1240</v>
      </c>
      <c r="F103" s="80">
        <v>1569</v>
      </c>
      <c r="G103" s="194">
        <v>445.27</v>
      </c>
      <c r="H103" s="190">
        <f t="shared" si="2"/>
        <v>28.379222434671764</v>
      </c>
    </row>
    <row r="104" spans="1:8" s="73" customFormat="1" ht="36" x14ac:dyDescent="0.2">
      <c r="A104" s="85" t="s">
        <v>1333</v>
      </c>
      <c r="B104" s="86" t="s">
        <v>1465</v>
      </c>
      <c r="C104" s="79"/>
      <c r="D104" s="86" t="s">
        <v>1263</v>
      </c>
      <c r="E104" s="86" t="s">
        <v>1240</v>
      </c>
      <c r="F104" s="80">
        <f>F105</f>
        <v>18998.8</v>
      </c>
      <c r="G104" s="194">
        <f>G105</f>
        <v>4739.8</v>
      </c>
      <c r="H104" s="190">
        <f t="shared" si="2"/>
        <v>24.947891445775525</v>
      </c>
    </row>
    <row r="105" spans="1:8" s="73" customFormat="1" ht="24" x14ac:dyDescent="0.2">
      <c r="A105" s="85" t="s">
        <v>1176</v>
      </c>
      <c r="B105" s="86" t="s">
        <v>1465</v>
      </c>
      <c r="C105" s="79">
        <v>600</v>
      </c>
      <c r="D105" s="86" t="s">
        <v>1263</v>
      </c>
      <c r="E105" s="86" t="s">
        <v>1240</v>
      </c>
      <c r="F105" s="94">
        <v>18998.8</v>
      </c>
      <c r="G105" s="194">
        <v>4739.8</v>
      </c>
      <c r="H105" s="190">
        <f t="shared" si="2"/>
        <v>24.947891445775525</v>
      </c>
    </row>
    <row r="106" spans="1:8" s="73" customFormat="1" ht="24" x14ac:dyDescent="0.2">
      <c r="A106" s="85" t="s">
        <v>1334</v>
      </c>
      <c r="B106" s="86" t="s">
        <v>1335</v>
      </c>
      <c r="C106" s="79"/>
      <c r="D106" s="86" t="s">
        <v>1263</v>
      </c>
      <c r="E106" s="86" t="s">
        <v>1240</v>
      </c>
      <c r="F106" s="80">
        <f>F107</f>
        <v>6123.2</v>
      </c>
      <c r="G106" s="194">
        <f>G107</f>
        <v>1832.02</v>
      </c>
      <c r="H106" s="190">
        <f t="shared" si="2"/>
        <v>29.919323229683826</v>
      </c>
    </row>
    <row r="107" spans="1:8" s="73" customFormat="1" ht="12.75" x14ac:dyDescent="0.2">
      <c r="A107" s="85" t="s">
        <v>761</v>
      </c>
      <c r="B107" s="86" t="s">
        <v>1335</v>
      </c>
      <c r="C107" s="79">
        <v>600</v>
      </c>
      <c r="D107" s="86" t="s">
        <v>1263</v>
      </c>
      <c r="E107" s="86" t="s">
        <v>1240</v>
      </c>
      <c r="F107" s="94">
        <v>6123.2</v>
      </c>
      <c r="G107" s="194">
        <v>1832.02</v>
      </c>
      <c r="H107" s="190">
        <f t="shared" si="2"/>
        <v>29.919323229683826</v>
      </c>
    </row>
    <row r="108" spans="1:8" s="73" customFormat="1" ht="24" x14ac:dyDescent="0.2">
      <c r="A108" s="78" t="s">
        <v>1336</v>
      </c>
      <c r="B108" s="86" t="s">
        <v>1337</v>
      </c>
      <c r="C108" s="79" t="s">
        <v>1221</v>
      </c>
      <c r="D108" s="79"/>
      <c r="E108" s="79"/>
      <c r="F108" s="80">
        <f>F109+F110+F111</f>
        <v>12417</v>
      </c>
      <c r="G108" s="194">
        <f>G109+G110+G111</f>
        <v>2849.79</v>
      </c>
      <c r="H108" s="190">
        <f t="shared" si="2"/>
        <v>22.950712732544094</v>
      </c>
    </row>
    <row r="109" spans="1:8" s="73" customFormat="1" ht="36" x14ac:dyDescent="0.2">
      <c r="A109" s="78" t="s">
        <v>285</v>
      </c>
      <c r="B109" s="86" t="s">
        <v>1338</v>
      </c>
      <c r="C109" s="79" t="s">
        <v>1289</v>
      </c>
      <c r="D109" s="79" t="s">
        <v>1263</v>
      </c>
      <c r="E109" s="79" t="s">
        <v>1252</v>
      </c>
      <c r="F109" s="80">
        <v>11990.6</v>
      </c>
      <c r="G109" s="194">
        <v>2777.69</v>
      </c>
      <c r="H109" s="190">
        <f t="shared" si="2"/>
        <v>23.165563024369089</v>
      </c>
    </row>
    <row r="110" spans="1:8" s="73" customFormat="1" ht="12.75" x14ac:dyDescent="0.2">
      <c r="A110" s="78" t="s">
        <v>321</v>
      </c>
      <c r="B110" s="86" t="s">
        <v>1339</v>
      </c>
      <c r="C110" s="79" t="s">
        <v>1243</v>
      </c>
      <c r="D110" s="79" t="s">
        <v>1263</v>
      </c>
      <c r="E110" s="79" t="s">
        <v>1252</v>
      </c>
      <c r="F110" s="80">
        <v>353.3</v>
      </c>
      <c r="G110" s="194">
        <v>72.099999999999994</v>
      </c>
      <c r="H110" s="190">
        <f t="shared" si="2"/>
        <v>20.407585621285023</v>
      </c>
    </row>
    <row r="111" spans="1:8" s="73" customFormat="1" ht="24" x14ac:dyDescent="0.2">
      <c r="A111" s="78" t="s">
        <v>1292</v>
      </c>
      <c r="B111" s="86" t="s">
        <v>1340</v>
      </c>
      <c r="C111" s="79">
        <v>200</v>
      </c>
      <c r="D111" s="79" t="s">
        <v>1263</v>
      </c>
      <c r="E111" s="79" t="s">
        <v>1252</v>
      </c>
      <c r="F111" s="80">
        <v>73.099999999999994</v>
      </c>
      <c r="G111" s="194">
        <v>0</v>
      </c>
      <c r="H111" s="190">
        <f t="shared" si="2"/>
        <v>0</v>
      </c>
    </row>
    <row r="112" spans="1:8" s="73" customFormat="1" ht="36" x14ac:dyDescent="0.2">
      <c r="A112" s="85" t="s">
        <v>790</v>
      </c>
      <c r="B112" s="86" t="s">
        <v>1466</v>
      </c>
      <c r="C112" s="79"/>
      <c r="D112" s="86" t="s">
        <v>1263</v>
      </c>
      <c r="E112" s="86" t="s">
        <v>1240</v>
      </c>
      <c r="F112" s="80">
        <f>F113</f>
        <v>941.1</v>
      </c>
      <c r="G112" s="194">
        <f>G113</f>
        <v>251.81</v>
      </c>
      <c r="H112" s="190">
        <f t="shared" si="2"/>
        <v>26.756986505153545</v>
      </c>
    </row>
    <row r="113" spans="1:8" s="73" customFormat="1" ht="23.25" customHeight="1" x14ac:dyDescent="0.2">
      <c r="A113" s="85" t="s">
        <v>708</v>
      </c>
      <c r="B113" s="86" t="s">
        <v>1466</v>
      </c>
      <c r="C113" s="79">
        <v>600</v>
      </c>
      <c r="D113" s="86" t="s">
        <v>1263</v>
      </c>
      <c r="E113" s="86" t="s">
        <v>1240</v>
      </c>
      <c r="F113" s="80">
        <v>941.1</v>
      </c>
      <c r="G113" s="194">
        <v>251.81</v>
      </c>
      <c r="H113" s="190">
        <f t="shared" si="2"/>
        <v>26.756986505153545</v>
      </c>
    </row>
    <row r="114" spans="1:8" s="77" customFormat="1" ht="3.75" hidden="1" customHeight="1" x14ac:dyDescent="0.2">
      <c r="G114" s="196"/>
      <c r="H114" s="188" t="e">
        <f t="shared" si="2"/>
        <v>#DIV/0!</v>
      </c>
    </row>
    <row r="115" spans="1:8" s="81" customFormat="1" ht="12.75" hidden="1" x14ac:dyDescent="0.2">
      <c r="G115" s="189"/>
      <c r="H115" s="188" t="e">
        <f t="shared" si="2"/>
        <v>#DIV/0!</v>
      </c>
    </row>
    <row r="116" spans="1:8" s="81" customFormat="1" ht="12.75" hidden="1" x14ac:dyDescent="0.2">
      <c r="G116" s="189"/>
      <c r="H116" s="188" t="e">
        <f t="shared" si="2"/>
        <v>#DIV/0!</v>
      </c>
    </row>
    <row r="117" spans="1:8" s="81" customFormat="1" ht="12.75" hidden="1" x14ac:dyDescent="0.2">
      <c r="G117" s="189"/>
      <c r="H117" s="188" t="e">
        <f t="shared" si="2"/>
        <v>#DIV/0!</v>
      </c>
    </row>
    <row r="118" spans="1:8" s="88" customFormat="1" ht="24" x14ac:dyDescent="0.2">
      <c r="A118" s="74" t="s">
        <v>1341</v>
      </c>
      <c r="B118" s="75" t="s">
        <v>1342</v>
      </c>
      <c r="C118" s="75" t="s">
        <v>1221</v>
      </c>
      <c r="D118" s="75" t="s">
        <v>1223</v>
      </c>
      <c r="E118" s="75" t="s">
        <v>1224</v>
      </c>
      <c r="F118" s="76">
        <f>F119</f>
        <v>4690.8599999999997</v>
      </c>
      <c r="G118" s="187">
        <f>G119</f>
        <v>2172.7800000000002</v>
      </c>
      <c r="H118" s="188">
        <f t="shared" si="2"/>
        <v>46.319438226679125</v>
      </c>
    </row>
    <row r="119" spans="1:8" s="73" customFormat="1" ht="24" x14ac:dyDescent="0.2">
      <c r="A119" s="78" t="s">
        <v>1343</v>
      </c>
      <c r="B119" s="86" t="s">
        <v>1344</v>
      </c>
      <c r="C119" s="79" t="s">
        <v>1221</v>
      </c>
      <c r="D119" s="79" t="s">
        <v>1223</v>
      </c>
      <c r="E119" s="79" t="s">
        <v>1224</v>
      </c>
      <c r="F119" s="80">
        <f>F120</f>
        <v>4690.8599999999997</v>
      </c>
      <c r="G119" s="194">
        <f>G120</f>
        <v>2172.7800000000002</v>
      </c>
      <c r="H119" s="190">
        <f t="shared" si="2"/>
        <v>46.319438226679125</v>
      </c>
    </row>
    <row r="120" spans="1:8" s="73" customFormat="1" ht="12.75" x14ac:dyDescent="0.2">
      <c r="A120" s="78" t="s">
        <v>944</v>
      </c>
      <c r="B120" s="86" t="s">
        <v>1344</v>
      </c>
      <c r="C120" s="79" t="s">
        <v>1225</v>
      </c>
      <c r="D120" s="79" t="s">
        <v>1223</v>
      </c>
      <c r="E120" s="79" t="s">
        <v>1224</v>
      </c>
      <c r="F120" s="80">
        <v>4690.8599999999997</v>
      </c>
      <c r="G120" s="194">
        <v>2172.7800000000002</v>
      </c>
      <c r="H120" s="190">
        <f t="shared" si="2"/>
        <v>46.319438226679125</v>
      </c>
    </row>
    <row r="121" spans="1:8" s="77" customFormat="1" ht="34.5" customHeight="1" x14ac:dyDescent="0.2">
      <c r="A121" s="74" t="s">
        <v>1345</v>
      </c>
      <c r="B121" s="75" t="s">
        <v>1346</v>
      </c>
      <c r="C121" s="75" t="s">
        <v>1221</v>
      </c>
      <c r="D121" s="75"/>
      <c r="E121" s="75"/>
      <c r="F121" s="76">
        <f>F122+F123</f>
        <v>573</v>
      </c>
      <c r="G121" s="187">
        <f>G123+G122</f>
        <v>125</v>
      </c>
      <c r="H121" s="188">
        <f t="shared" si="2"/>
        <v>21.815008726003491</v>
      </c>
    </row>
    <row r="122" spans="1:8" s="81" customFormat="1" ht="12.75" x14ac:dyDescent="0.2">
      <c r="A122" s="95" t="s">
        <v>321</v>
      </c>
      <c r="B122" s="96" t="s">
        <v>1347</v>
      </c>
      <c r="C122" s="79">
        <v>200</v>
      </c>
      <c r="D122" s="79" t="s">
        <v>1235</v>
      </c>
      <c r="E122" s="79" t="s">
        <v>1256</v>
      </c>
      <c r="F122" s="80">
        <v>423</v>
      </c>
      <c r="G122" s="189">
        <v>0</v>
      </c>
      <c r="H122" s="190">
        <f t="shared" si="2"/>
        <v>0</v>
      </c>
    </row>
    <row r="123" spans="1:8" s="81" customFormat="1" ht="12.75" x14ac:dyDescent="0.2">
      <c r="A123" s="95" t="s">
        <v>321</v>
      </c>
      <c r="B123" s="96" t="s">
        <v>1348</v>
      </c>
      <c r="C123" s="79">
        <v>200</v>
      </c>
      <c r="D123" s="79" t="s">
        <v>1235</v>
      </c>
      <c r="E123" s="79" t="s">
        <v>1256</v>
      </c>
      <c r="F123" s="80">
        <v>150</v>
      </c>
      <c r="G123" s="189">
        <v>125</v>
      </c>
      <c r="H123" s="190">
        <f t="shared" si="2"/>
        <v>83.333333333333343</v>
      </c>
    </row>
    <row r="124" spans="1:8" s="81" customFormat="1" ht="12.75" x14ac:dyDescent="0.2">
      <c r="A124" s="74" t="s">
        <v>1349</v>
      </c>
      <c r="B124" s="97"/>
      <c r="C124" s="75"/>
      <c r="D124" s="75"/>
      <c r="E124" s="75"/>
      <c r="F124" s="76">
        <f>F125</f>
        <v>2041.2</v>
      </c>
      <c r="G124" s="195">
        <f>G125</f>
        <v>0</v>
      </c>
      <c r="H124" s="188">
        <f t="shared" si="2"/>
        <v>0</v>
      </c>
    </row>
    <row r="125" spans="1:8" s="81" customFormat="1" ht="12.75" x14ac:dyDescent="0.2">
      <c r="A125" s="78" t="s">
        <v>944</v>
      </c>
      <c r="B125" s="79" t="s">
        <v>1350</v>
      </c>
      <c r="C125" s="79"/>
      <c r="D125" s="79">
        <v>5</v>
      </c>
      <c r="E125" s="79">
        <v>3</v>
      </c>
      <c r="F125" s="80">
        <f>F126</f>
        <v>2041.2</v>
      </c>
      <c r="G125" s="189">
        <f>G126</f>
        <v>0</v>
      </c>
      <c r="H125" s="190">
        <f t="shared" si="2"/>
        <v>0</v>
      </c>
    </row>
    <row r="126" spans="1:8" s="81" customFormat="1" ht="12.75" x14ac:dyDescent="0.2">
      <c r="A126" s="78" t="s">
        <v>1351</v>
      </c>
      <c r="B126" s="79" t="s">
        <v>1350</v>
      </c>
      <c r="C126" s="79">
        <v>200</v>
      </c>
      <c r="D126" s="79">
        <v>5</v>
      </c>
      <c r="E126" s="79">
        <v>3</v>
      </c>
      <c r="F126" s="80">
        <v>2041.2</v>
      </c>
      <c r="G126" s="189">
        <v>0</v>
      </c>
      <c r="H126" s="190">
        <f t="shared" si="2"/>
        <v>0</v>
      </c>
    </row>
    <row r="127" spans="1:8" s="77" customFormat="1" ht="24" x14ac:dyDescent="0.2">
      <c r="A127" s="74" t="s">
        <v>1352</v>
      </c>
      <c r="B127" s="75" t="s">
        <v>1353</v>
      </c>
      <c r="C127" s="75" t="s">
        <v>1221</v>
      </c>
      <c r="D127" s="75"/>
      <c r="E127" s="75"/>
      <c r="F127" s="76">
        <f>F128</f>
        <v>70</v>
      </c>
      <c r="G127" s="187">
        <f>G128</f>
        <v>0</v>
      </c>
      <c r="H127" s="188">
        <f t="shared" si="2"/>
        <v>0</v>
      </c>
    </row>
    <row r="128" spans="1:8" s="81" customFormat="1" ht="36" x14ac:dyDescent="0.2">
      <c r="A128" s="78" t="s">
        <v>1354</v>
      </c>
      <c r="B128" s="79" t="s">
        <v>1355</v>
      </c>
      <c r="C128" s="79" t="s">
        <v>1221</v>
      </c>
      <c r="D128" s="79" t="s">
        <v>1235</v>
      </c>
      <c r="E128" s="79" t="s">
        <v>1269</v>
      </c>
      <c r="F128" s="80">
        <f>F129</f>
        <v>70</v>
      </c>
      <c r="G128" s="189">
        <f>G129</f>
        <v>0</v>
      </c>
      <c r="H128" s="190">
        <f t="shared" si="2"/>
        <v>0</v>
      </c>
    </row>
    <row r="129" spans="1:8" s="81" customFormat="1" ht="12.75" x14ac:dyDescent="0.2">
      <c r="A129" s="78" t="s">
        <v>347</v>
      </c>
      <c r="B129" s="79" t="s">
        <v>1355</v>
      </c>
      <c r="C129" s="79">
        <v>200</v>
      </c>
      <c r="D129" s="79" t="s">
        <v>1235</v>
      </c>
      <c r="E129" s="79" t="s">
        <v>1269</v>
      </c>
      <c r="F129" s="80">
        <v>70</v>
      </c>
      <c r="G129" s="189">
        <v>0</v>
      </c>
      <c r="H129" s="190">
        <f t="shared" si="2"/>
        <v>0</v>
      </c>
    </row>
    <row r="130" spans="1:8" s="77" customFormat="1" ht="24" hidden="1" x14ac:dyDescent="0.2">
      <c r="A130" s="74" t="s">
        <v>1356</v>
      </c>
      <c r="B130" s="98" t="s">
        <v>1357</v>
      </c>
      <c r="C130" s="75" t="s">
        <v>1221</v>
      </c>
      <c r="D130" s="75"/>
      <c r="E130" s="75"/>
      <c r="F130" s="76">
        <f>F131</f>
        <v>0</v>
      </c>
      <c r="G130" s="196">
        <v>16</v>
      </c>
      <c r="H130" s="188" t="e">
        <f t="shared" si="2"/>
        <v>#DIV/0!</v>
      </c>
    </row>
    <row r="131" spans="1:8" s="81" customFormat="1" ht="24" hidden="1" x14ac:dyDescent="0.2">
      <c r="A131" s="78" t="s">
        <v>1358</v>
      </c>
      <c r="B131" s="99" t="s">
        <v>1359</v>
      </c>
      <c r="C131" s="79" t="s">
        <v>1221</v>
      </c>
      <c r="D131" s="79" t="s">
        <v>1235</v>
      </c>
      <c r="E131" s="79" t="s">
        <v>1269</v>
      </c>
      <c r="F131" s="80">
        <f>F132</f>
        <v>0</v>
      </c>
      <c r="G131" s="189"/>
      <c r="H131" s="188" t="e">
        <f t="shared" si="2"/>
        <v>#DIV/0!</v>
      </c>
    </row>
    <row r="132" spans="1:8" s="81" customFormat="1" ht="12.75" hidden="1" x14ac:dyDescent="0.2">
      <c r="A132" s="78" t="s">
        <v>321</v>
      </c>
      <c r="B132" s="99" t="s">
        <v>1359</v>
      </c>
      <c r="C132" s="79" t="s">
        <v>1243</v>
      </c>
      <c r="D132" s="79" t="s">
        <v>1235</v>
      </c>
      <c r="E132" s="79" t="s">
        <v>1269</v>
      </c>
      <c r="F132" s="80"/>
      <c r="G132" s="189"/>
      <c r="H132" s="188" t="e">
        <f t="shared" si="2"/>
        <v>#DIV/0!</v>
      </c>
    </row>
    <row r="133" spans="1:8" s="88" customFormat="1" ht="36" x14ac:dyDescent="0.2">
      <c r="A133" s="74" t="s">
        <v>1360</v>
      </c>
      <c r="B133" s="75" t="s">
        <v>1361</v>
      </c>
      <c r="C133" s="75" t="s">
        <v>1221</v>
      </c>
      <c r="D133" s="75"/>
      <c r="E133" s="75"/>
      <c r="F133" s="76">
        <f>F134+F135</f>
        <v>1200</v>
      </c>
      <c r="G133" s="187">
        <f>G135</f>
        <v>265.74</v>
      </c>
      <c r="H133" s="188">
        <f t="shared" si="2"/>
        <v>22.145</v>
      </c>
    </row>
    <row r="134" spans="1:8" s="73" customFormat="1" ht="12.75" x14ac:dyDescent="0.2">
      <c r="A134" s="78" t="s">
        <v>1362</v>
      </c>
      <c r="B134" s="92"/>
      <c r="C134" s="92">
        <v>200</v>
      </c>
      <c r="D134" s="92">
        <v>4</v>
      </c>
      <c r="E134" s="92">
        <v>12</v>
      </c>
      <c r="F134" s="80"/>
      <c r="G134" s="194"/>
      <c r="H134" s="190" t="e">
        <f t="shared" si="2"/>
        <v>#DIV/0!</v>
      </c>
    </row>
    <row r="135" spans="1:8" s="73" customFormat="1" ht="12.75" x14ac:dyDescent="0.2">
      <c r="A135" s="78" t="s">
        <v>1363</v>
      </c>
      <c r="B135" s="79" t="s">
        <v>1364</v>
      </c>
      <c r="C135" s="79" t="s">
        <v>1221</v>
      </c>
      <c r="D135" s="79" t="s">
        <v>1235</v>
      </c>
      <c r="E135" s="79" t="s">
        <v>1269</v>
      </c>
      <c r="F135" s="80">
        <f>F136</f>
        <v>1200</v>
      </c>
      <c r="G135" s="194">
        <f>G136</f>
        <v>265.74</v>
      </c>
      <c r="H135" s="190">
        <f t="shared" si="2"/>
        <v>22.145</v>
      </c>
    </row>
    <row r="136" spans="1:8" s="73" customFormat="1" ht="12.75" x14ac:dyDescent="0.2">
      <c r="A136" s="78" t="s">
        <v>321</v>
      </c>
      <c r="B136" s="79" t="s">
        <v>1364</v>
      </c>
      <c r="C136" s="79" t="s">
        <v>1243</v>
      </c>
      <c r="D136" s="79" t="s">
        <v>1235</v>
      </c>
      <c r="E136" s="79" t="s">
        <v>1269</v>
      </c>
      <c r="F136" s="80">
        <v>1200</v>
      </c>
      <c r="G136" s="194">
        <v>265.74</v>
      </c>
      <c r="H136" s="190">
        <f t="shared" si="2"/>
        <v>22.145</v>
      </c>
    </row>
    <row r="137" spans="1:8" s="73" customFormat="1" ht="24" x14ac:dyDescent="0.2">
      <c r="A137" s="74" t="s">
        <v>1365</v>
      </c>
      <c r="B137" s="75" t="s">
        <v>1366</v>
      </c>
      <c r="C137" s="75" t="s">
        <v>1221</v>
      </c>
      <c r="D137" s="75"/>
      <c r="E137" s="75"/>
      <c r="F137" s="76">
        <f>F138</f>
        <v>7983.1</v>
      </c>
      <c r="G137" s="195">
        <f>G138</f>
        <v>1961.37</v>
      </c>
      <c r="H137" s="188">
        <f t="shared" si="2"/>
        <v>24.569027069684708</v>
      </c>
    </row>
    <row r="138" spans="1:8" s="73" customFormat="1" ht="24" x14ac:dyDescent="0.2">
      <c r="A138" s="78" t="s">
        <v>1367</v>
      </c>
      <c r="B138" s="79" t="s">
        <v>1368</v>
      </c>
      <c r="C138" s="79" t="s">
        <v>1221</v>
      </c>
      <c r="D138" s="79" t="s">
        <v>1235</v>
      </c>
      <c r="E138" s="79" t="s">
        <v>1269</v>
      </c>
      <c r="F138" s="80">
        <f>F139+F140+F141</f>
        <v>7983.1</v>
      </c>
      <c r="G138" s="194">
        <f>G139+G140</f>
        <v>1961.37</v>
      </c>
      <c r="H138" s="190">
        <f t="shared" si="2"/>
        <v>24.569027069684708</v>
      </c>
    </row>
    <row r="139" spans="1:8" s="73" customFormat="1" ht="36" x14ac:dyDescent="0.2">
      <c r="A139" s="78" t="s">
        <v>285</v>
      </c>
      <c r="B139" s="79" t="s">
        <v>1368</v>
      </c>
      <c r="C139" s="79" t="s">
        <v>1289</v>
      </c>
      <c r="D139" s="79" t="s">
        <v>1235</v>
      </c>
      <c r="E139" s="79" t="s">
        <v>1269</v>
      </c>
      <c r="F139" s="94">
        <v>6698.1</v>
      </c>
      <c r="G139" s="194">
        <v>1698.02</v>
      </c>
      <c r="H139" s="190">
        <f t="shared" si="2"/>
        <v>25.350771114196561</v>
      </c>
    </row>
    <row r="140" spans="1:8" s="77" customFormat="1" ht="12.75" x14ac:dyDescent="0.2">
      <c r="A140" s="78" t="s">
        <v>321</v>
      </c>
      <c r="B140" s="79" t="s">
        <v>1368</v>
      </c>
      <c r="C140" s="79" t="s">
        <v>1243</v>
      </c>
      <c r="D140" s="79" t="s">
        <v>1235</v>
      </c>
      <c r="E140" s="79" t="s">
        <v>1269</v>
      </c>
      <c r="F140" s="94">
        <v>1285</v>
      </c>
      <c r="G140" s="196">
        <v>263.35000000000002</v>
      </c>
      <c r="H140" s="190">
        <f t="shared" si="2"/>
        <v>20.494163424124515</v>
      </c>
    </row>
    <row r="141" spans="1:8" s="77" customFormat="1" ht="12.75" x14ac:dyDescent="0.2">
      <c r="A141" s="78" t="s">
        <v>347</v>
      </c>
      <c r="B141" s="79" t="s">
        <v>1368</v>
      </c>
      <c r="C141" s="79" t="s">
        <v>1291</v>
      </c>
      <c r="D141" s="79" t="s">
        <v>1235</v>
      </c>
      <c r="E141" s="79" t="s">
        <v>1269</v>
      </c>
      <c r="F141" s="80"/>
      <c r="G141" s="196"/>
      <c r="H141" s="190" t="e">
        <f t="shared" si="2"/>
        <v>#DIV/0!</v>
      </c>
    </row>
    <row r="142" spans="1:8" s="77" customFormat="1" ht="24" x14ac:dyDescent="0.2">
      <c r="A142" s="74" t="s">
        <v>1369</v>
      </c>
      <c r="B142" s="98" t="s">
        <v>1370</v>
      </c>
      <c r="C142" s="98"/>
      <c r="D142" s="100" t="s">
        <v>1239</v>
      </c>
      <c r="E142" s="100" t="s">
        <v>1256</v>
      </c>
      <c r="F142" s="101">
        <f>F143</f>
        <v>70</v>
      </c>
      <c r="G142" s="187">
        <f>G143</f>
        <v>70</v>
      </c>
      <c r="H142" s="188">
        <f t="shared" si="2"/>
        <v>100</v>
      </c>
    </row>
    <row r="143" spans="1:8" s="77" customFormat="1" ht="12.75" x14ac:dyDescent="0.2">
      <c r="A143" s="78" t="s">
        <v>321</v>
      </c>
      <c r="B143" s="99" t="s">
        <v>1370</v>
      </c>
      <c r="C143" s="99">
        <v>200</v>
      </c>
      <c r="D143" s="102" t="s">
        <v>1239</v>
      </c>
      <c r="E143" s="103" t="s">
        <v>1256</v>
      </c>
      <c r="F143" s="104">
        <v>70</v>
      </c>
      <c r="G143" s="196">
        <v>70</v>
      </c>
      <c r="H143" s="190">
        <f t="shared" si="2"/>
        <v>100</v>
      </c>
    </row>
    <row r="144" spans="1:8" s="77" customFormat="1" ht="36" x14ac:dyDescent="0.2">
      <c r="A144" s="74" t="s">
        <v>1371</v>
      </c>
      <c r="B144" s="98" t="s">
        <v>1467</v>
      </c>
      <c r="C144" s="98"/>
      <c r="D144" s="100" t="s">
        <v>1223</v>
      </c>
      <c r="E144" s="100" t="s">
        <v>1224</v>
      </c>
      <c r="F144" s="101">
        <f>F145</f>
        <v>60</v>
      </c>
      <c r="G144" s="187">
        <f>G145</f>
        <v>0</v>
      </c>
      <c r="H144" s="188">
        <f t="shared" si="2"/>
        <v>0</v>
      </c>
    </row>
    <row r="145" spans="1:8" s="77" customFormat="1" ht="12.75" x14ac:dyDescent="0.2">
      <c r="A145" s="78" t="s">
        <v>321</v>
      </c>
      <c r="B145" s="99" t="s">
        <v>1467</v>
      </c>
      <c r="C145" s="99">
        <v>200</v>
      </c>
      <c r="D145" s="102" t="s">
        <v>1223</v>
      </c>
      <c r="E145" s="103" t="s">
        <v>1224</v>
      </c>
      <c r="F145" s="104">
        <v>60</v>
      </c>
      <c r="G145" s="196">
        <v>0</v>
      </c>
      <c r="H145" s="190">
        <f t="shared" si="2"/>
        <v>0</v>
      </c>
    </row>
    <row r="146" spans="1:8" s="77" customFormat="1" ht="24" x14ac:dyDescent="0.2">
      <c r="A146" s="105" t="s">
        <v>1372</v>
      </c>
      <c r="B146" s="106" t="s">
        <v>1468</v>
      </c>
      <c r="C146" s="106">
        <v>201</v>
      </c>
      <c r="D146" s="107" t="s">
        <v>1223</v>
      </c>
      <c r="E146" s="107" t="s">
        <v>1224</v>
      </c>
      <c r="F146" s="105">
        <f>F147</f>
        <v>35</v>
      </c>
      <c r="G146" s="187">
        <f>G147</f>
        <v>0</v>
      </c>
      <c r="H146" s="188">
        <f t="shared" si="2"/>
        <v>0</v>
      </c>
    </row>
    <row r="147" spans="1:8" s="77" customFormat="1" ht="12.75" x14ac:dyDescent="0.2">
      <c r="A147" s="78" t="s">
        <v>321</v>
      </c>
      <c r="B147" s="99" t="s">
        <v>1468</v>
      </c>
      <c r="C147" s="99">
        <v>202</v>
      </c>
      <c r="D147" s="102" t="s">
        <v>1223</v>
      </c>
      <c r="E147" s="103" t="s">
        <v>1224</v>
      </c>
      <c r="F147" s="108">
        <v>35</v>
      </c>
      <c r="G147" s="196">
        <v>0</v>
      </c>
      <c r="H147" s="190">
        <f t="shared" si="2"/>
        <v>0</v>
      </c>
    </row>
    <row r="148" spans="1:8" s="77" customFormat="1" ht="24" x14ac:dyDescent="0.2">
      <c r="A148" s="74" t="s">
        <v>1373</v>
      </c>
      <c r="B148" s="75" t="s">
        <v>1374</v>
      </c>
      <c r="C148" s="109"/>
      <c r="D148" s="75" t="s">
        <v>1235</v>
      </c>
      <c r="E148" s="75" t="s">
        <v>1269</v>
      </c>
      <c r="F148" s="109">
        <f>F149</f>
        <v>45</v>
      </c>
      <c r="G148" s="187">
        <f>G149</f>
        <v>0</v>
      </c>
      <c r="H148" s="188">
        <f t="shared" si="2"/>
        <v>0</v>
      </c>
    </row>
    <row r="149" spans="1:8" s="77" customFormat="1" ht="12.75" x14ac:dyDescent="0.2">
      <c r="A149" s="85" t="s">
        <v>321</v>
      </c>
      <c r="B149" s="86" t="s">
        <v>1374</v>
      </c>
      <c r="C149" s="110">
        <v>200</v>
      </c>
      <c r="D149" s="86" t="s">
        <v>1235</v>
      </c>
      <c r="E149" s="86" t="s">
        <v>1269</v>
      </c>
      <c r="F149" s="110">
        <v>45</v>
      </c>
      <c r="G149" s="196">
        <v>0</v>
      </c>
      <c r="H149" s="190">
        <f t="shared" si="2"/>
        <v>0</v>
      </c>
    </row>
    <row r="150" spans="1:8" s="77" customFormat="1" ht="24" x14ac:dyDescent="0.2">
      <c r="A150" s="74" t="s">
        <v>1375</v>
      </c>
      <c r="B150" s="75" t="s">
        <v>1376</v>
      </c>
      <c r="C150" s="109"/>
      <c r="D150" s="75" t="s">
        <v>1235</v>
      </c>
      <c r="E150" s="75" t="s">
        <v>1269</v>
      </c>
      <c r="F150" s="111">
        <f>F151</f>
        <v>270.52</v>
      </c>
      <c r="G150" s="187">
        <f>G151</f>
        <v>270.52</v>
      </c>
      <c r="H150" s="188">
        <f t="shared" si="2"/>
        <v>100</v>
      </c>
    </row>
    <row r="151" spans="1:8" s="77" customFormat="1" ht="12.75" x14ac:dyDescent="0.2">
      <c r="A151" s="85" t="s">
        <v>321</v>
      </c>
      <c r="B151" s="86" t="s">
        <v>1376</v>
      </c>
      <c r="C151" s="110">
        <v>200</v>
      </c>
      <c r="D151" s="86" t="s">
        <v>1235</v>
      </c>
      <c r="E151" s="86" t="s">
        <v>1269</v>
      </c>
      <c r="F151" s="94">
        <v>270.52</v>
      </c>
      <c r="G151" s="196">
        <v>270.52</v>
      </c>
      <c r="H151" s="190">
        <f t="shared" si="2"/>
        <v>100</v>
      </c>
    </row>
    <row r="152" spans="1:8" s="77" customFormat="1" ht="24" x14ac:dyDescent="0.2">
      <c r="A152" s="74" t="s">
        <v>1377</v>
      </c>
      <c r="B152" s="75" t="s">
        <v>1378</v>
      </c>
      <c r="C152" s="109"/>
      <c r="D152" s="75" t="s">
        <v>1235</v>
      </c>
      <c r="E152" s="75" t="s">
        <v>1269</v>
      </c>
      <c r="F152" s="111">
        <f>F153</f>
        <v>60</v>
      </c>
      <c r="G152" s="187">
        <f>G153</f>
        <v>0</v>
      </c>
      <c r="H152" s="188">
        <f t="shared" si="2"/>
        <v>0</v>
      </c>
    </row>
    <row r="153" spans="1:8" s="81" customFormat="1" ht="12.75" x14ac:dyDescent="0.2">
      <c r="A153" s="85" t="s">
        <v>944</v>
      </c>
      <c r="B153" s="86" t="s">
        <v>1378</v>
      </c>
      <c r="C153" s="110">
        <v>200</v>
      </c>
      <c r="D153" s="86" t="s">
        <v>1235</v>
      </c>
      <c r="E153" s="86" t="s">
        <v>1269</v>
      </c>
      <c r="F153" s="94">
        <v>60</v>
      </c>
      <c r="G153" s="189">
        <v>0</v>
      </c>
      <c r="H153" s="190">
        <f t="shared" si="2"/>
        <v>0</v>
      </c>
    </row>
    <row r="154" spans="1:8" s="81" customFormat="1" ht="12.75" x14ac:dyDescent="0.2">
      <c r="A154" s="74" t="s">
        <v>1379</v>
      </c>
      <c r="B154" s="75" t="s">
        <v>1380</v>
      </c>
      <c r="C154" s="109"/>
      <c r="D154" s="75" t="s">
        <v>1274</v>
      </c>
      <c r="E154" s="75" t="s">
        <v>1264</v>
      </c>
      <c r="F154" s="109">
        <f>F155</f>
        <v>70</v>
      </c>
      <c r="G154" s="195">
        <f>G155</f>
        <v>3.35</v>
      </c>
      <c r="H154" s="188">
        <f t="shared" ref="H154:H164" si="3">G154/F154*100</f>
        <v>4.7857142857142856</v>
      </c>
    </row>
    <row r="155" spans="1:8" x14ac:dyDescent="0.25">
      <c r="A155" s="85" t="s">
        <v>1275</v>
      </c>
      <c r="B155" s="86" t="s">
        <v>1380</v>
      </c>
      <c r="C155" s="110">
        <v>200</v>
      </c>
      <c r="D155" s="86" t="s">
        <v>1274</v>
      </c>
      <c r="E155" s="86" t="s">
        <v>1264</v>
      </c>
      <c r="F155" s="110">
        <v>70</v>
      </c>
      <c r="G155" s="197">
        <v>3.35</v>
      </c>
      <c r="H155" s="190">
        <f t="shared" si="3"/>
        <v>4.7857142857142856</v>
      </c>
    </row>
    <row r="156" spans="1:8" ht="24" x14ac:dyDescent="0.25">
      <c r="A156" s="74" t="s">
        <v>1381</v>
      </c>
      <c r="B156" s="75" t="s">
        <v>1382</v>
      </c>
      <c r="C156" s="109"/>
      <c r="D156" s="75" t="s">
        <v>1383</v>
      </c>
      <c r="E156" s="75" t="s">
        <v>1224</v>
      </c>
      <c r="F156" s="109">
        <f>F157</f>
        <v>91</v>
      </c>
      <c r="G156" s="198">
        <f>G157</f>
        <v>0</v>
      </c>
      <c r="H156" s="188">
        <f t="shared" si="3"/>
        <v>0</v>
      </c>
    </row>
    <row r="157" spans="1:8" x14ac:dyDescent="0.25">
      <c r="A157" s="85" t="s">
        <v>696</v>
      </c>
      <c r="B157" s="86" t="s">
        <v>1384</v>
      </c>
      <c r="C157" s="110">
        <v>200</v>
      </c>
      <c r="D157" s="86" t="s">
        <v>1383</v>
      </c>
      <c r="E157" s="86" t="s">
        <v>1224</v>
      </c>
      <c r="F157" s="110">
        <v>91</v>
      </c>
      <c r="G157" s="197">
        <v>0</v>
      </c>
      <c r="H157" s="190">
        <f t="shared" si="3"/>
        <v>0</v>
      </c>
    </row>
    <row r="158" spans="1:8" ht="24" hidden="1" x14ac:dyDescent="0.25">
      <c r="A158" s="74" t="s">
        <v>1175</v>
      </c>
      <c r="B158" s="75" t="s">
        <v>1385</v>
      </c>
      <c r="C158" s="109"/>
      <c r="D158" s="109"/>
      <c r="E158" s="109"/>
      <c r="F158" s="109">
        <f>F159+F160</f>
        <v>0</v>
      </c>
      <c r="G158" s="197">
        <v>27</v>
      </c>
      <c r="H158" s="188" t="e">
        <f t="shared" si="3"/>
        <v>#DIV/0!</v>
      </c>
    </row>
    <row r="159" spans="1:8" ht="24" hidden="1" x14ac:dyDescent="0.25">
      <c r="A159" s="85" t="s">
        <v>1386</v>
      </c>
      <c r="B159" s="86" t="s">
        <v>1385</v>
      </c>
      <c r="C159" s="110">
        <v>200</v>
      </c>
      <c r="D159" s="112" t="s">
        <v>1256</v>
      </c>
      <c r="E159" s="112" t="s">
        <v>1224</v>
      </c>
      <c r="F159" s="110"/>
      <c r="G159" s="197"/>
      <c r="H159" s="188" t="e">
        <f t="shared" si="3"/>
        <v>#DIV/0!</v>
      </c>
    </row>
    <row r="160" spans="1:8" ht="24" hidden="1" x14ac:dyDescent="0.25">
      <c r="A160" s="85" t="s">
        <v>1387</v>
      </c>
      <c r="B160" s="86" t="s">
        <v>1385</v>
      </c>
      <c r="C160" s="110">
        <v>400</v>
      </c>
      <c r="D160" s="83">
        <v>10</v>
      </c>
      <c r="E160" s="102" t="s">
        <v>1224</v>
      </c>
      <c r="F160" s="110">
        <v>0</v>
      </c>
      <c r="G160" s="197"/>
      <c r="H160" s="188" t="e">
        <f t="shared" si="3"/>
        <v>#DIV/0!</v>
      </c>
    </row>
    <row r="161" spans="1:8" x14ac:dyDescent="0.25">
      <c r="A161" s="74" t="s">
        <v>685</v>
      </c>
      <c r="B161" s="75" t="s">
        <v>1388</v>
      </c>
      <c r="C161" s="109"/>
      <c r="D161" s="75" t="s">
        <v>1256</v>
      </c>
      <c r="E161" s="75" t="s">
        <v>1224</v>
      </c>
      <c r="F161" s="109">
        <f>F162</f>
        <v>400</v>
      </c>
      <c r="G161" s="198">
        <f>G162</f>
        <v>108.53</v>
      </c>
      <c r="H161" s="188">
        <f t="shared" si="3"/>
        <v>27.132499999999997</v>
      </c>
    </row>
    <row r="162" spans="1:8" x14ac:dyDescent="0.25">
      <c r="A162" s="85" t="s">
        <v>321</v>
      </c>
      <c r="B162" s="86" t="s">
        <v>1389</v>
      </c>
      <c r="C162" s="110">
        <v>200</v>
      </c>
      <c r="D162" s="86" t="s">
        <v>1256</v>
      </c>
      <c r="E162" s="86" t="s">
        <v>1224</v>
      </c>
      <c r="F162" s="110">
        <v>400</v>
      </c>
      <c r="G162" s="197">
        <v>108.53</v>
      </c>
      <c r="H162" s="190">
        <f t="shared" si="3"/>
        <v>27.132499999999997</v>
      </c>
    </row>
    <row r="163" spans="1:8" ht="21" x14ac:dyDescent="0.25">
      <c r="A163" s="113" t="s">
        <v>1390</v>
      </c>
      <c r="B163" s="114" t="s">
        <v>1391</v>
      </c>
      <c r="C163" s="109"/>
      <c r="D163" s="97" t="s">
        <v>1264</v>
      </c>
      <c r="E163" s="97" t="s">
        <v>1392</v>
      </c>
      <c r="F163" s="109">
        <f>F164</f>
        <v>15</v>
      </c>
      <c r="G163" s="198">
        <f>G164</f>
        <v>0</v>
      </c>
      <c r="H163" s="188">
        <f t="shared" si="3"/>
        <v>0</v>
      </c>
    </row>
    <row r="164" spans="1:8" x14ac:dyDescent="0.25">
      <c r="A164" s="95" t="s">
        <v>321</v>
      </c>
      <c r="B164" s="96" t="s">
        <v>1391</v>
      </c>
      <c r="C164" s="110">
        <v>200</v>
      </c>
      <c r="D164" s="86" t="s">
        <v>1264</v>
      </c>
      <c r="E164" s="86" t="s">
        <v>1392</v>
      </c>
      <c r="F164" s="110">
        <v>15</v>
      </c>
      <c r="G164" s="197">
        <v>0</v>
      </c>
      <c r="H164" s="190">
        <f t="shared" si="3"/>
        <v>0</v>
      </c>
    </row>
    <row r="165" spans="1:8" x14ac:dyDescent="0.25">
      <c r="B165" s="62"/>
      <c r="C165" s="66"/>
      <c r="D165" s="64"/>
      <c r="E165" s="64"/>
    </row>
    <row r="166" spans="1:8" x14ac:dyDescent="0.25">
      <c r="B166" s="62"/>
      <c r="C166" s="66"/>
      <c r="D166" s="64"/>
      <c r="E166" s="64"/>
    </row>
    <row r="167" spans="1:8" x14ac:dyDescent="0.25">
      <c r="B167" s="62"/>
      <c r="C167" s="66"/>
      <c r="D167" s="64"/>
      <c r="E167" s="64"/>
    </row>
    <row r="168" spans="1:8" x14ac:dyDescent="0.25">
      <c r="B168" s="62"/>
      <c r="C168" s="66"/>
      <c r="D168" s="64"/>
      <c r="E168" s="64"/>
    </row>
    <row r="169" spans="1:8" x14ac:dyDescent="0.25">
      <c r="B169" s="62"/>
      <c r="C169" s="66"/>
      <c r="D169" s="64"/>
      <c r="E169" s="64"/>
    </row>
    <row r="170" spans="1:8" x14ac:dyDescent="0.25">
      <c r="B170" s="62"/>
      <c r="C170" s="66"/>
      <c r="D170" s="64"/>
      <c r="E170" s="64"/>
    </row>
    <row r="171" spans="1:8" x14ac:dyDescent="0.25">
      <c r="B171" s="62"/>
      <c r="C171" s="66"/>
      <c r="D171" s="64"/>
      <c r="E171" s="64"/>
    </row>
    <row r="172" spans="1:8" x14ac:dyDescent="0.25">
      <c r="B172" s="62"/>
      <c r="C172" s="66"/>
      <c r="D172" s="64"/>
      <c r="E172" s="64"/>
    </row>
    <row r="173" spans="1:8" x14ac:dyDescent="0.25">
      <c r="B173" s="62"/>
      <c r="C173" s="66"/>
      <c r="D173" s="64"/>
      <c r="E173" s="64"/>
    </row>
    <row r="174" spans="1:8" x14ac:dyDescent="0.25">
      <c r="B174" s="62"/>
      <c r="C174" s="66"/>
      <c r="D174" s="64"/>
      <c r="E174" s="64"/>
    </row>
    <row r="175" spans="1:8" x14ac:dyDescent="0.25">
      <c r="B175" s="62"/>
      <c r="C175" s="66"/>
      <c r="D175" s="64"/>
      <c r="E175" s="64"/>
    </row>
    <row r="176" spans="1:8" x14ac:dyDescent="0.25">
      <c r="B176" s="62"/>
      <c r="C176" s="66"/>
      <c r="D176" s="64"/>
      <c r="E176" s="64"/>
    </row>
    <row r="177" spans="2:5" x14ac:dyDescent="0.25">
      <c r="B177" s="62"/>
      <c r="C177" s="66"/>
      <c r="D177" s="64"/>
      <c r="E177" s="64"/>
    </row>
    <row r="178" spans="2:5" x14ac:dyDescent="0.25">
      <c r="B178" s="62"/>
      <c r="C178" s="66"/>
      <c r="D178" s="64"/>
      <c r="E178" s="64"/>
    </row>
    <row r="179" spans="2:5" x14ac:dyDescent="0.25">
      <c r="B179" s="62"/>
      <c r="C179" s="66"/>
      <c r="D179" s="64"/>
      <c r="E179" s="64"/>
    </row>
    <row r="180" spans="2:5" x14ac:dyDescent="0.25">
      <c r="B180" s="62"/>
      <c r="C180" s="66"/>
      <c r="D180" s="64"/>
      <c r="E180" s="64"/>
    </row>
    <row r="181" spans="2:5" x14ac:dyDescent="0.25">
      <c r="B181" s="62"/>
      <c r="C181" s="66"/>
      <c r="D181" s="64"/>
      <c r="E181" s="64"/>
    </row>
    <row r="182" spans="2:5" x14ac:dyDescent="0.25">
      <c r="B182" s="62"/>
      <c r="C182" s="66"/>
      <c r="D182" s="64"/>
      <c r="E182" s="64"/>
    </row>
    <row r="183" spans="2:5" x14ac:dyDescent="0.25">
      <c r="B183" s="62"/>
      <c r="C183" s="66"/>
      <c r="D183" s="64"/>
      <c r="E183" s="64"/>
    </row>
    <row r="184" spans="2:5" x14ac:dyDescent="0.25">
      <c r="B184" s="62"/>
      <c r="C184" s="66"/>
      <c r="D184" s="64"/>
      <c r="E184" s="64"/>
    </row>
    <row r="185" spans="2:5" x14ac:dyDescent="0.25">
      <c r="B185" s="62"/>
      <c r="C185" s="66"/>
      <c r="D185" s="64"/>
      <c r="E185" s="64"/>
    </row>
    <row r="186" spans="2:5" x14ac:dyDescent="0.25">
      <c r="B186" s="62"/>
      <c r="C186" s="66"/>
      <c r="D186" s="64"/>
      <c r="E186" s="64"/>
    </row>
    <row r="187" spans="2:5" x14ac:dyDescent="0.25">
      <c r="B187" s="62"/>
      <c r="C187" s="66"/>
      <c r="D187" s="64"/>
      <c r="E187" s="64"/>
    </row>
    <row r="188" spans="2:5" x14ac:dyDescent="0.25">
      <c r="B188" s="62"/>
      <c r="C188" s="66"/>
      <c r="D188" s="64"/>
      <c r="E188" s="64"/>
    </row>
    <row r="189" spans="2:5" x14ac:dyDescent="0.25">
      <c r="B189" s="62"/>
      <c r="C189" s="66"/>
      <c r="D189" s="64"/>
      <c r="E189" s="64"/>
    </row>
    <row r="190" spans="2:5" x14ac:dyDescent="0.25">
      <c r="B190" s="62"/>
      <c r="C190" s="66"/>
      <c r="D190" s="64"/>
      <c r="E190" s="64"/>
    </row>
    <row r="191" spans="2:5" x14ac:dyDescent="0.25">
      <c r="B191" s="62"/>
      <c r="C191" s="66"/>
      <c r="D191" s="64"/>
      <c r="E191" s="64"/>
    </row>
    <row r="192" spans="2:5" x14ac:dyDescent="0.25">
      <c r="B192" s="62"/>
      <c r="C192" s="66"/>
      <c r="D192" s="64"/>
      <c r="E192" s="64"/>
    </row>
    <row r="193" spans="2:5" x14ac:dyDescent="0.25">
      <c r="B193" s="62"/>
      <c r="C193" s="66"/>
      <c r="D193" s="64"/>
      <c r="E193" s="64"/>
    </row>
    <row r="194" spans="2:5" x14ac:dyDescent="0.25">
      <c r="B194" s="62"/>
      <c r="C194" s="66"/>
      <c r="D194" s="64"/>
      <c r="E194" s="64"/>
    </row>
    <row r="195" spans="2:5" x14ac:dyDescent="0.25">
      <c r="B195" s="62"/>
      <c r="C195" s="66"/>
      <c r="D195" s="64"/>
      <c r="E195" s="64"/>
    </row>
    <row r="196" spans="2:5" x14ac:dyDescent="0.25">
      <c r="B196" s="62"/>
      <c r="C196" s="66"/>
      <c r="D196" s="64"/>
      <c r="E196" s="64"/>
    </row>
    <row r="197" spans="2:5" x14ac:dyDescent="0.25">
      <c r="B197" s="62"/>
      <c r="C197" s="66"/>
      <c r="D197" s="64"/>
      <c r="E197" s="64"/>
    </row>
    <row r="198" spans="2:5" x14ac:dyDescent="0.25">
      <c r="B198" s="62"/>
      <c r="C198" s="66"/>
      <c r="D198" s="64"/>
      <c r="E198" s="64"/>
    </row>
    <row r="199" spans="2:5" x14ac:dyDescent="0.25">
      <c r="B199" s="62"/>
      <c r="C199" s="66"/>
      <c r="D199" s="64"/>
      <c r="E199" s="64"/>
    </row>
    <row r="200" spans="2:5" x14ac:dyDescent="0.25">
      <c r="B200" s="62"/>
      <c r="C200" s="66"/>
      <c r="D200" s="64"/>
      <c r="E200" s="64"/>
    </row>
    <row r="201" spans="2:5" x14ac:dyDescent="0.25">
      <c r="B201" s="62"/>
      <c r="C201" s="66"/>
      <c r="D201" s="64"/>
      <c r="E201" s="64"/>
    </row>
    <row r="202" spans="2:5" x14ac:dyDescent="0.25">
      <c r="B202" s="62"/>
      <c r="C202" s="66"/>
      <c r="D202" s="64"/>
      <c r="E202" s="64"/>
    </row>
    <row r="203" spans="2:5" x14ac:dyDescent="0.25">
      <c r="B203" s="62"/>
      <c r="C203" s="66"/>
      <c r="D203" s="64"/>
      <c r="E203" s="64"/>
    </row>
    <row r="204" spans="2:5" x14ac:dyDescent="0.25">
      <c r="B204" s="62"/>
      <c r="C204" s="66"/>
      <c r="D204" s="64"/>
      <c r="E204" s="64"/>
    </row>
    <row r="205" spans="2:5" x14ac:dyDescent="0.25">
      <c r="B205" s="62"/>
      <c r="C205" s="66"/>
      <c r="D205" s="64"/>
      <c r="E205" s="64"/>
    </row>
    <row r="206" spans="2:5" x14ac:dyDescent="0.25">
      <c r="B206" s="62"/>
      <c r="C206" s="66"/>
      <c r="D206" s="64"/>
      <c r="E206" s="64"/>
    </row>
    <row r="207" spans="2:5" x14ac:dyDescent="0.25">
      <c r="B207" s="62"/>
      <c r="C207" s="66"/>
      <c r="D207" s="64"/>
      <c r="E207" s="64"/>
    </row>
    <row r="208" spans="2:5" x14ac:dyDescent="0.25">
      <c r="B208" s="62"/>
      <c r="C208" s="66"/>
      <c r="D208" s="64"/>
      <c r="E208" s="64"/>
    </row>
    <row r="209" spans="2:5" x14ac:dyDescent="0.25">
      <c r="B209" s="62"/>
      <c r="C209" s="66"/>
      <c r="D209" s="64"/>
      <c r="E209" s="64"/>
    </row>
    <row r="210" spans="2:5" x14ac:dyDescent="0.25">
      <c r="B210" s="62"/>
      <c r="C210" s="66"/>
      <c r="D210" s="64"/>
      <c r="E210" s="64"/>
    </row>
    <row r="211" spans="2:5" x14ac:dyDescent="0.25">
      <c r="B211" s="62"/>
      <c r="C211" s="66"/>
      <c r="D211" s="64"/>
      <c r="E211" s="64"/>
    </row>
    <row r="212" spans="2:5" x14ac:dyDescent="0.25">
      <c r="B212" s="62"/>
      <c r="C212" s="66"/>
      <c r="D212" s="64"/>
      <c r="E212" s="64"/>
    </row>
    <row r="213" spans="2:5" x14ac:dyDescent="0.25">
      <c r="B213" s="62"/>
      <c r="C213" s="66"/>
      <c r="D213" s="64"/>
      <c r="E213" s="64"/>
    </row>
    <row r="214" spans="2:5" x14ac:dyDescent="0.25">
      <c r="B214" s="62"/>
      <c r="C214" s="66"/>
      <c r="D214" s="64"/>
      <c r="E214" s="64"/>
    </row>
    <row r="215" spans="2:5" x14ac:dyDescent="0.25">
      <c r="B215" s="62"/>
      <c r="C215" s="66"/>
      <c r="D215" s="64"/>
      <c r="E215" s="64"/>
    </row>
    <row r="216" spans="2:5" x14ac:dyDescent="0.25">
      <c r="B216" s="62"/>
      <c r="C216" s="66"/>
      <c r="D216" s="64"/>
      <c r="E216" s="64"/>
    </row>
    <row r="217" spans="2:5" x14ac:dyDescent="0.25">
      <c r="B217" s="62"/>
      <c r="C217" s="66"/>
      <c r="D217" s="64"/>
      <c r="E217" s="64"/>
    </row>
    <row r="218" spans="2:5" x14ac:dyDescent="0.25">
      <c r="B218" s="62"/>
      <c r="C218" s="66"/>
      <c r="D218" s="64"/>
      <c r="E218" s="64"/>
    </row>
    <row r="219" spans="2:5" x14ac:dyDescent="0.25">
      <c r="B219" s="62"/>
      <c r="C219" s="66"/>
      <c r="D219" s="64"/>
      <c r="E219" s="64"/>
    </row>
    <row r="220" spans="2:5" x14ac:dyDescent="0.25">
      <c r="B220" s="62"/>
      <c r="C220" s="66"/>
      <c r="D220" s="64"/>
      <c r="E220" s="64"/>
    </row>
    <row r="221" spans="2:5" x14ac:dyDescent="0.25">
      <c r="B221" s="62"/>
      <c r="C221" s="66"/>
      <c r="D221" s="64"/>
      <c r="E221" s="64"/>
    </row>
    <row r="222" spans="2:5" x14ac:dyDescent="0.25">
      <c r="B222" s="62"/>
      <c r="C222" s="66"/>
      <c r="D222" s="64"/>
      <c r="E222" s="64"/>
    </row>
    <row r="223" spans="2:5" x14ac:dyDescent="0.25">
      <c r="B223" s="62"/>
      <c r="C223" s="66"/>
      <c r="D223" s="64"/>
      <c r="E223" s="64"/>
    </row>
    <row r="224" spans="2:5" x14ac:dyDescent="0.25">
      <c r="B224" s="62"/>
      <c r="C224" s="66"/>
      <c r="D224" s="64"/>
      <c r="E224" s="64"/>
    </row>
    <row r="225" spans="2:5" x14ac:dyDescent="0.25">
      <c r="B225" s="62"/>
      <c r="C225" s="66"/>
      <c r="D225" s="64"/>
      <c r="E225" s="64"/>
    </row>
    <row r="226" spans="2:5" x14ac:dyDescent="0.25">
      <c r="B226" s="62"/>
      <c r="C226" s="66"/>
      <c r="D226" s="64"/>
      <c r="E226" s="64"/>
    </row>
    <row r="227" spans="2:5" x14ac:dyDescent="0.25">
      <c r="B227" s="62"/>
      <c r="C227" s="66"/>
      <c r="D227" s="64"/>
      <c r="E227" s="64"/>
    </row>
    <row r="228" spans="2:5" x14ac:dyDescent="0.25">
      <c r="B228" s="62"/>
      <c r="C228" s="66"/>
      <c r="D228" s="64"/>
      <c r="E228" s="64"/>
    </row>
    <row r="229" spans="2:5" x14ac:dyDescent="0.25">
      <c r="B229" s="62"/>
      <c r="C229" s="66"/>
      <c r="D229" s="64"/>
      <c r="E229" s="64"/>
    </row>
    <row r="230" spans="2:5" x14ac:dyDescent="0.25">
      <c r="B230" s="62"/>
      <c r="C230" s="66"/>
      <c r="D230" s="64"/>
      <c r="E230" s="64"/>
    </row>
    <row r="231" spans="2:5" x14ac:dyDescent="0.25">
      <c r="B231" s="62"/>
      <c r="C231" s="66"/>
      <c r="D231" s="64"/>
      <c r="E231" s="64"/>
    </row>
    <row r="232" spans="2:5" x14ac:dyDescent="0.25">
      <c r="B232" s="62"/>
      <c r="C232" s="66"/>
      <c r="D232" s="64"/>
      <c r="E232" s="64"/>
    </row>
    <row r="233" spans="2:5" x14ac:dyDescent="0.25">
      <c r="B233" s="62"/>
      <c r="C233" s="66"/>
      <c r="D233" s="64"/>
      <c r="E233" s="64"/>
    </row>
    <row r="234" spans="2:5" x14ac:dyDescent="0.25">
      <c r="B234" s="62"/>
      <c r="C234" s="66"/>
      <c r="D234" s="64"/>
      <c r="E234" s="64"/>
    </row>
    <row r="235" spans="2:5" x14ac:dyDescent="0.25">
      <c r="B235" s="62"/>
      <c r="C235" s="66"/>
      <c r="D235" s="64"/>
      <c r="E235" s="64"/>
    </row>
    <row r="236" spans="2:5" x14ac:dyDescent="0.25">
      <c r="B236" s="62"/>
      <c r="C236" s="66"/>
      <c r="D236" s="64"/>
      <c r="E236" s="64"/>
    </row>
    <row r="237" spans="2:5" x14ac:dyDescent="0.25">
      <c r="B237" s="62"/>
      <c r="C237" s="66"/>
      <c r="D237" s="64"/>
      <c r="E237" s="64"/>
    </row>
    <row r="238" spans="2:5" x14ac:dyDescent="0.25">
      <c r="B238" s="62"/>
      <c r="C238" s="66"/>
      <c r="D238" s="64"/>
      <c r="E238" s="64"/>
    </row>
    <row r="239" spans="2:5" x14ac:dyDescent="0.25">
      <c r="B239" s="62"/>
      <c r="C239" s="66"/>
      <c r="D239" s="64"/>
      <c r="E239" s="64"/>
    </row>
    <row r="240" spans="2:5" x14ac:dyDescent="0.25">
      <c r="B240" s="62"/>
      <c r="C240" s="66"/>
      <c r="D240" s="64"/>
      <c r="E240" s="64"/>
    </row>
    <row r="241" spans="2:5" x14ac:dyDescent="0.25">
      <c r="B241" s="62"/>
      <c r="C241" s="66"/>
      <c r="D241" s="64"/>
      <c r="E241" s="64"/>
    </row>
    <row r="242" spans="2:5" x14ac:dyDescent="0.25">
      <c r="B242" s="62"/>
      <c r="C242" s="66"/>
      <c r="D242" s="64"/>
      <c r="E242" s="64"/>
    </row>
    <row r="243" spans="2:5" x14ac:dyDescent="0.25">
      <c r="B243" s="62"/>
      <c r="C243" s="66"/>
      <c r="D243" s="64"/>
      <c r="E243" s="64"/>
    </row>
    <row r="244" spans="2:5" x14ac:dyDescent="0.25">
      <c r="B244" s="62"/>
      <c r="C244" s="66"/>
      <c r="D244" s="64"/>
      <c r="E244" s="64"/>
    </row>
    <row r="245" spans="2:5" x14ac:dyDescent="0.25">
      <c r="B245" s="62"/>
      <c r="C245" s="66"/>
      <c r="D245" s="64"/>
      <c r="E245" s="64"/>
    </row>
    <row r="246" spans="2:5" x14ac:dyDescent="0.25">
      <c r="B246" s="62"/>
      <c r="C246" s="66"/>
      <c r="D246" s="64"/>
      <c r="E246" s="64"/>
    </row>
    <row r="247" spans="2:5" x14ac:dyDescent="0.25">
      <c r="B247" s="62"/>
      <c r="C247" s="66"/>
      <c r="D247" s="64"/>
      <c r="E247" s="64"/>
    </row>
    <row r="248" spans="2:5" x14ac:dyDescent="0.25">
      <c r="B248" s="62"/>
      <c r="C248" s="66"/>
      <c r="D248" s="64"/>
      <c r="E248" s="64"/>
    </row>
    <row r="249" spans="2:5" x14ac:dyDescent="0.25">
      <c r="B249" s="62"/>
      <c r="C249" s="66"/>
      <c r="D249" s="64"/>
      <c r="E249" s="64"/>
    </row>
    <row r="250" spans="2:5" x14ac:dyDescent="0.25">
      <c r="B250" s="62"/>
      <c r="C250" s="66"/>
      <c r="D250" s="64"/>
      <c r="E250" s="64"/>
    </row>
    <row r="251" spans="2:5" x14ac:dyDescent="0.25">
      <c r="B251" s="62"/>
      <c r="C251" s="66"/>
      <c r="D251" s="64"/>
      <c r="E251" s="64"/>
    </row>
    <row r="252" spans="2:5" x14ac:dyDescent="0.25">
      <c r="B252" s="62"/>
      <c r="C252" s="66"/>
      <c r="D252" s="64"/>
      <c r="E252" s="64"/>
    </row>
    <row r="253" spans="2:5" x14ac:dyDescent="0.25">
      <c r="B253" s="62"/>
      <c r="C253" s="66"/>
      <c r="D253" s="64"/>
      <c r="E253" s="64"/>
    </row>
    <row r="254" spans="2:5" x14ac:dyDescent="0.25">
      <c r="B254" s="62"/>
      <c r="C254" s="66"/>
      <c r="D254" s="64"/>
      <c r="E254" s="64"/>
    </row>
    <row r="255" spans="2:5" x14ac:dyDescent="0.25">
      <c r="B255" s="62"/>
      <c r="C255" s="66"/>
      <c r="D255" s="64"/>
      <c r="E255" s="64"/>
    </row>
    <row r="256" spans="2:5" x14ac:dyDescent="0.25">
      <c r="B256" s="62"/>
      <c r="C256" s="66"/>
      <c r="D256" s="64"/>
      <c r="E256" s="64"/>
    </row>
    <row r="257" spans="2:5" x14ac:dyDescent="0.25">
      <c r="B257" s="62"/>
      <c r="C257" s="66"/>
      <c r="D257" s="64"/>
      <c r="E257" s="64"/>
    </row>
    <row r="258" spans="2:5" x14ac:dyDescent="0.25">
      <c r="B258" s="62"/>
      <c r="C258" s="66"/>
      <c r="D258" s="64"/>
      <c r="E258" s="64"/>
    </row>
    <row r="259" spans="2:5" x14ac:dyDescent="0.25">
      <c r="B259" s="62"/>
      <c r="C259" s="66"/>
      <c r="D259" s="64"/>
      <c r="E259" s="64"/>
    </row>
    <row r="260" spans="2:5" x14ac:dyDescent="0.25">
      <c r="B260" s="62"/>
      <c r="C260" s="66"/>
      <c r="D260" s="64"/>
      <c r="E260" s="64"/>
    </row>
    <row r="261" spans="2:5" x14ac:dyDescent="0.25">
      <c r="B261" s="62"/>
      <c r="C261" s="66"/>
      <c r="D261" s="64"/>
      <c r="E261" s="64"/>
    </row>
    <row r="262" spans="2:5" x14ac:dyDescent="0.25">
      <c r="B262" s="62"/>
      <c r="C262" s="66"/>
      <c r="D262" s="64"/>
      <c r="E262" s="64"/>
    </row>
    <row r="263" spans="2:5" x14ac:dyDescent="0.25">
      <c r="B263" s="62"/>
      <c r="C263" s="66"/>
      <c r="D263" s="64"/>
      <c r="E263" s="64"/>
    </row>
    <row r="264" spans="2:5" x14ac:dyDescent="0.25">
      <c r="B264" s="62"/>
      <c r="C264" s="66"/>
      <c r="D264" s="64"/>
      <c r="E264" s="64"/>
    </row>
    <row r="265" spans="2:5" x14ac:dyDescent="0.25">
      <c r="B265" s="62"/>
      <c r="C265" s="66"/>
      <c r="D265" s="64"/>
      <c r="E265" s="64"/>
    </row>
    <row r="266" spans="2:5" x14ac:dyDescent="0.25">
      <c r="B266" s="62"/>
      <c r="C266" s="66"/>
      <c r="D266" s="64"/>
      <c r="E266" s="64"/>
    </row>
    <row r="267" spans="2:5" x14ac:dyDescent="0.25">
      <c r="B267" s="62"/>
      <c r="C267" s="66"/>
      <c r="D267" s="64"/>
      <c r="E267" s="64"/>
    </row>
    <row r="268" spans="2:5" x14ac:dyDescent="0.25">
      <c r="B268" s="62"/>
      <c r="C268" s="66"/>
      <c r="D268" s="64"/>
      <c r="E268" s="64"/>
    </row>
    <row r="269" spans="2:5" x14ac:dyDescent="0.25">
      <c r="B269" s="62"/>
      <c r="C269" s="66"/>
      <c r="D269" s="64"/>
      <c r="E269" s="64"/>
    </row>
    <row r="270" spans="2:5" x14ac:dyDescent="0.25">
      <c r="B270" s="62"/>
      <c r="C270" s="66"/>
      <c r="D270" s="64"/>
      <c r="E270" s="64"/>
    </row>
    <row r="271" spans="2:5" x14ac:dyDescent="0.25">
      <c r="B271" s="62"/>
      <c r="C271" s="66"/>
      <c r="D271" s="64"/>
      <c r="E271" s="64"/>
    </row>
    <row r="272" spans="2:5" x14ac:dyDescent="0.25">
      <c r="B272" s="62"/>
      <c r="C272" s="66"/>
      <c r="D272" s="64"/>
      <c r="E272" s="64"/>
    </row>
    <row r="273" spans="2:5" x14ac:dyDescent="0.25">
      <c r="B273" s="62"/>
      <c r="C273" s="66"/>
      <c r="D273" s="64"/>
      <c r="E273" s="64"/>
    </row>
    <row r="274" spans="2:5" x14ac:dyDescent="0.25">
      <c r="B274" s="62"/>
      <c r="C274" s="66"/>
      <c r="D274" s="64"/>
      <c r="E274" s="64"/>
    </row>
    <row r="275" spans="2:5" x14ac:dyDescent="0.25">
      <c r="B275" s="62"/>
      <c r="C275" s="66"/>
      <c r="D275" s="64"/>
      <c r="E275" s="64"/>
    </row>
    <row r="276" spans="2:5" x14ac:dyDescent="0.25">
      <c r="B276" s="62"/>
      <c r="C276" s="66"/>
      <c r="D276" s="64"/>
      <c r="E276" s="64"/>
    </row>
    <row r="277" spans="2:5" x14ac:dyDescent="0.25">
      <c r="B277" s="62"/>
      <c r="C277" s="66"/>
      <c r="D277" s="64"/>
      <c r="E277" s="64"/>
    </row>
    <row r="278" spans="2:5" x14ac:dyDescent="0.25">
      <c r="B278" s="62"/>
      <c r="C278" s="66"/>
      <c r="D278" s="64"/>
      <c r="E278" s="64"/>
    </row>
    <row r="279" spans="2:5" x14ac:dyDescent="0.25">
      <c r="B279" s="62"/>
      <c r="C279" s="66"/>
      <c r="D279" s="64"/>
      <c r="E279" s="64"/>
    </row>
    <row r="280" spans="2:5" x14ac:dyDescent="0.25">
      <c r="B280" s="62"/>
      <c r="C280" s="66"/>
      <c r="D280" s="64"/>
      <c r="E280" s="64"/>
    </row>
    <row r="281" spans="2:5" x14ac:dyDescent="0.25">
      <c r="B281" s="62"/>
      <c r="C281" s="66"/>
      <c r="D281" s="64"/>
      <c r="E281" s="64"/>
    </row>
    <row r="282" spans="2:5" x14ac:dyDescent="0.25">
      <c r="B282" s="62"/>
      <c r="C282" s="66"/>
      <c r="D282" s="64"/>
      <c r="E282" s="64"/>
    </row>
    <row r="283" spans="2:5" x14ac:dyDescent="0.25">
      <c r="B283" s="62"/>
      <c r="C283" s="66"/>
      <c r="D283" s="64"/>
      <c r="E283" s="64"/>
    </row>
    <row r="284" spans="2:5" x14ac:dyDescent="0.25">
      <c r="B284" s="62"/>
      <c r="C284" s="66"/>
      <c r="D284" s="64"/>
      <c r="E284" s="64"/>
    </row>
    <row r="285" spans="2:5" x14ac:dyDescent="0.25">
      <c r="B285" s="62"/>
      <c r="C285" s="66"/>
      <c r="D285" s="64"/>
      <c r="E285" s="64"/>
    </row>
    <row r="286" spans="2:5" x14ac:dyDescent="0.25">
      <c r="B286" s="62"/>
      <c r="C286" s="66"/>
      <c r="D286" s="64"/>
      <c r="E286" s="64"/>
    </row>
    <row r="287" spans="2:5" x14ac:dyDescent="0.25">
      <c r="B287" s="62"/>
      <c r="C287" s="66"/>
      <c r="D287" s="64"/>
      <c r="E287" s="64"/>
    </row>
    <row r="288" spans="2:5" x14ac:dyDescent="0.25">
      <c r="B288" s="62"/>
      <c r="C288" s="66"/>
      <c r="D288" s="64"/>
      <c r="E288" s="64"/>
    </row>
    <row r="289" spans="2:5" x14ac:dyDescent="0.25">
      <c r="B289" s="62"/>
      <c r="C289" s="66"/>
      <c r="D289" s="64"/>
      <c r="E289" s="64"/>
    </row>
    <row r="290" spans="2:5" x14ac:dyDescent="0.25">
      <c r="B290" s="62"/>
      <c r="C290" s="66"/>
      <c r="D290" s="64"/>
      <c r="E290" s="64"/>
    </row>
    <row r="291" spans="2:5" x14ac:dyDescent="0.25">
      <c r="B291" s="62"/>
      <c r="C291" s="66"/>
      <c r="D291" s="64"/>
      <c r="E291" s="64"/>
    </row>
    <row r="292" spans="2:5" x14ac:dyDescent="0.25">
      <c r="B292" s="62"/>
      <c r="C292" s="66"/>
      <c r="D292" s="64"/>
      <c r="E292" s="64"/>
    </row>
    <row r="293" spans="2:5" x14ac:dyDescent="0.25">
      <c r="B293" s="62"/>
      <c r="C293" s="66"/>
      <c r="D293" s="64"/>
      <c r="E293" s="64"/>
    </row>
    <row r="294" spans="2:5" x14ac:dyDescent="0.25">
      <c r="B294" s="62"/>
      <c r="C294" s="66"/>
      <c r="D294" s="64"/>
      <c r="E294" s="64"/>
    </row>
    <row r="295" spans="2:5" x14ac:dyDescent="0.25">
      <c r="B295" s="62"/>
      <c r="C295" s="66"/>
      <c r="D295" s="64"/>
      <c r="E295" s="64"/>
    </row>
    <row r="296" spans="2:5" x14ac:dyDescent="0.25">
      <c r="B296" s="62"/>
      <c r="C296" s="66"/>
      <c r="D296" s="64"/>
      <c r="E296" s="64"/>
    </row>
    <row r="297" spans="2:5" x14ac:dyDescent="0.25">
      <c r="B297" s="62"/>
      <c r="C297" s="66"/>
      <c r="D297" s="64"/>
      <c r="E297" s="64"/>
    </row>
    <row r="298" spans="2:5" x14ac:dyDescent="0.25">
      <c r="B298" s="62"/>
      <c r="C298" s="66"/>
      <c r="D298" s="64"/>
    </row>
    <row r="299" spans="2:5" x14ac:dyDescent="0.25">
      <c r="B299" s="62"/>
      <c r="C299" s="66"/>
      <c r="D299" s="64"/>
    </row>
    <row r="300" spans="2:5" x14ac:dyDescent="0.25">
      <c r="B300" s="62"/>
      <c r="C300" s="66"/>
      <c r="D300" s="64"/>
    </row>
    <row r="301" spans="2:5" x14ac:dyDescent="0.25">
      <c r="B301" s="62"/>
      <c r="C301" s="66"/>
      <c r="D301" s="64"/>
    </row>
    <row r="302" spans="2:5" x14ac:dyDescent="0.25">
      <c r="B302" s="62"/>
      <c r="C302" s="66"/>
      <c r="D302" s="64"/>
    </row>
    <row r="303" spans="2:5" x14ac:dyDescent="0.25">
      <c r="B303" s="62"/>
      <c r="C303" s="66"/>
      <c r="D303" s="64"/>
    </row>
    <row r="304" spans="2:5" x14ac:dyDescent="0.25">
      <c r="B304" s="62"/>
      <c r="C304" s="66"/>
      <c r="D304" s="64"/>
    </row>
    <row r="305" spans="2:4" x14ac:dyDescent="0.25">
      <c r="B305" s="62"/>
      <c r="C305" s="66"/>
      <c r="D305" s="64"/>
    </row>
    <row r="306" spans="2:4" x14ac:dyDescent="0.25">
      <c r="B306" s="62"/>
      <c r="C306" s="66"/>
      <c r="D306" s="64"/>
    </row>
    <row r="307" spans="2:4" x14ac:dyDescent="0.25">
      <c r="B307" s="62"/>
      <c r="C307" s="66"/>
      <c r="D307" s="64"/>
    </row>
    <row r="308" spans="2:4" x14ac:dyDescent="0.25">
      <c r="B308" s="62"/>
      <c r="C308" s="66"/>
      <c r="D308" s="64"/>
    </row>
    <row r="309" spans="2:4" x14ac:dyDescent="0.25">
      <c r="B309" s="62"/>
      <c r="C309" s="66"/>
      <c r="D309" s="64"/>
    </row>
    <row r="310" spans="2:4" x14ac:dyDescent="0.25">
      <c r="B310" s="62"/>
      <c r="C310" s="66"/>
      <c r="D310" s="64"/>
    </row>
    <row r="311" spans="2:4" x14ac:dyDescent="0.25">
      <c r="B311" s="62"/>
      <c r="C311" s="66"/>
      <c r="D311" s="64"/>
    </row>
    <row r="312" spans="2:4" x14ac:dyDescent="0.25">
      <c r="B312" s="62"/>
      <c r="C312" s="66"/>
      <c r="D312" s="64"/>
    </row>
    <row r="313" spans="2:4" x14ac:dyDescent="0.25">
      <c r="B313" s="62"/>
      <c r="C313" s="66"/>
      <c r="D313" s="64"/>
    </row>
    <row r="314" spans="2:4" x14ac:dyDescent="0.25">
      <c r="B314" s="62"/>
      <c r="C314" s="66"/>
      <c r="D314" s="64"/>
    </row>
    <row r="315" spans="2:4" x14ac:dyDescent="0.25">
      <c r="B315" s="62"/>
      <c r="C315" s="66"/>
      <c r="D315" s="64"/>
    </row>
    <row r="316" spans="2:4" x14ac:dyDescent="0.25">
      <c r="B316" s="62"/>
      <c r="C316" s="66"/>
      <c r="D316" s="64"/>
    </row>
    <row r="317" spans="2:4" x14ac:dyDescent="0.25">
      <c r="B317" s="62"/>
      <c r="C317" s="66"/>
      <c r="D317" s="64"/>
    </row>
    <row r="318" spans="2:4" x14ac:dyDescent="0.25">
      <c r="B318" s="62"/>
      <c r="C318" s="66"/>
      <c r="D318" s="64"/>
    </row>
    <row r="319" spans="2:4" x14ac:dyDescent="0.25">
      <c r="B319" s="62"/>
      <c r="C319" s="66"/>
      <c r="D319" s="64"/>
    </row>
    <row r="320" spans="2:4" x14ac:dyDescent="0.25">
      <c r="B320" s="62"/>
      <c r="C320" s="66"/>
      <c r="D320" s="64"/>
    </row>
    <row r="321" spans="2:5" x14ac:dyDescent="0.25">
      <c r="B321" s="62"/>
      <c r="C321" s="66"/>
      <c r="D321" s="64"/>
    </row>
    <row r="322" spans="2:5" x14ac:dyDescent="0.25">
      <c r="B322" s="62"/>
      <c r="C322" s="66"/>
      <c r="D322" s="64"/>
    </row>
    <row r="323" spans="2:5" x14ac:dyDescent="0.25">
      <c r="B323" s="62"/>
      <c r="C323" s="66"/>
      <c r="D323" s="64"/>
    </row>
    <row r="324" spans="2:5" x14ac:dyDescent="0.25">
      <c r="B324" s="62"/>
      <c r="C324" s="66"/>
      <c r="D324" s="64"/>
    </row>
    <row r="325" spans="2:5" x14ac:dyDescent="0.25">
      <c r="B325" s="62"/>
      <c r="C325" s="66"/>
      <c r="D325" s="64"/>
    </row>
    <row r="326" spans="2:5" x14ac:dyDescent="0.25">
      <c r="B326" s="62"/>
      <c r="C326" s="66"/>
      <c r="D326" s="64"/>
    </row>
    <row r="327" spans="2:5" x14ac:dyDescent="0.25">
      <c r="B327" s="62"/>
      <c r="C327" s="66"/>
      <c r="D327" s="64"/>
    </row>
    <row r="328" spans="2:5" x14ac:dyDescent="0.25">
      <c r="B328" s="62"/>
      <c r="D328" s="64"/>
    </row>
    <row r="329" spans="2:5" x14ac:dyDescent="0.25">
      <c r="B329" s="62"/>
      <c r="D329" s="64"/>
    </row>
    <row r="330" spans="2:5" x14ac:dyDescent="0.25">
      <c r="B330" s="62"/>
      <c r="D330" s="64"/>
    </row>
    <row r="331" spans="2:5" x14ac:dyDescent="0.25">
      <c r="B331" s="62"/>
      <c r="E331" s="64"/>
    </row>
    <row r="332" spans="2:5" x14ac:dyDescent="0.25">
      <c r="B332" s="62"/>
      <c r="E332" s="64"/>
    </row>
    <row r="333" spans="2:5" x14ac:dyDescent="0.25">
      <c r="B333" s="62"/>
      <c r="E333" s="64"/>
    </row>
    <row r="334" spans="2:5" x14ac:dyDescent="0.25">
      <c r="B334" s="62"/>
      <c r="E334" s="64"/>
    </row>
    <row r="335" spans="2:5" x14ac:dyDescent="0.25">
      <c r="B335" s="62"/>
      <c r="E335" s="64"/>
    </row>
    <row r="336" spans="2:5" x14ac:dyDescent="0.25">
      <c r="B336" s="62"/>
      <c r="E336" s="64"/>
    </row>
    <row r="337" spans="2:5" x14ac:dyDescent="0.25">
      <c r="B337" s="62"/>
      <c r="E337" s="64"/>
    </row>
    <row r="338" spans="2:5" x14ac:dyDescent="0.25">
      <c r="B338" s="62"/>
      <c r="E338" s="64"/>
    </row>
    <row r="339" spans="2:5" x14ac:dyDescent="0.25">
      <c r="B339" s="62"/>
      <c r="E339" s="64"/>
    </row>
    <row r="340" spans="2:5" x14ac:dyDescent="0.25">
      <c r="B340" s="62"/>
      <c r="E340" s="64"/>
    </row>
    <row r="341" spans="2:5" x14ac:dyDescent="0.25">
      <c r="B341" s="62"/>
      <c r="E341" s="64"/>
    </row>
    <row r="342" spans="2:5" x14ac:dyDescent="0.25">
      <c r="B342" s="62"/>
      <c r="E342" s="64"/>
    </row>
    <row r="343" spans="2:5" x14ac:dyDescent="0.25">
      <c r="B343" s="62"/>
      <c r="E343" s="64"/>
    </row>
    <row r="344" spans="2:5" x14ac:dyDescent="0.25">
      <c r="B344" s="62"/>
      <c r="E344" s="64"/>
    </row>
    <row r="345" spans="2:5" x14ac:dyDescent="0.25">
      <c r="B345" s="66"/>
      <c r="E345" s="64"/>
    </row>
    <row r="346" spans="2:5" x14ac:dyDescent="0.25">
      <c r="B346" s="66"/>
      <c r="E346" s="64"/>
    </row>
    <row r="347" spans="2:5" x14ac:dyDescent="0.25">
      <c r="B347" s="66"/>
      <c r="E347" s="64"/>
    </row>
    <row r="348" spans="2:5" x14ac:dyDescent="0.25">
      <c r="B348" s="66"/>
      <c r="E348" s="64"/>
    </row>
    <row r="349" spans="2:5" x14ac:dyDescent="0.25">
      <c r="B349" s="66"/>
      <c r="E349" s="64"/>
    </row>
    <row r="350" spans="2:5" x14ac:dyDescent="0.25">
      <c r="B350" s="66"/>
      <c r="E350" s="64"/>
    </row>
    <row r="351" spans="2:5" x14ac:dyDescent="0.25">
      <c r="B351" s="66"/>
      <c r="E351" s="64"/>
    </row>
    <row r="352" spans="2:5" x14ac:dyDescent="0.25">
      <c r="B352" s="66"/>
      <c r="E352" s="64"/>
    </row>
    <row r="353" spans="2:5" x14ac:dyDescent="0.25">
      <c r="B353" s="66"/>
      <c r="E353" s="64"/>
    </row>
    <row r="354" spans="2:5" x14ac:dyDescent="0.25">
      <c r="B354" s="66"/>
      <c r="E354" s="64"/>
    </row>
    <row r="355" spans="2:5" x14ac:dyDescent="0.25">
      <c r="B355" s="66"/>
      <c r="E355" s="64"/>
    </row>
  </sheetData>
  <mergeCells count="3">
    <mergeCell ref="A5:F5"/>
    <mergeCell ref="A4:H4"/>
    <mergeCell ref="A3:H3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H25" sqref="H25"/>
    </sheetView>
  </sheetViews>
  <sheetFormatPr defaultRowHeight="15.75" x14ac:dyDescent="0.25"/>
  <cols>
    <col min="1" max="1" width="6.85546875" style="132" customWidth="1"/>
    <col min="2" max="2" width="34.140625" style="132" customWidth="1"/>
    <col min="3" max="3" width="16.28515625" style="132" customWidth="1"/>
    <col min="4" max="5" width="14.85546875" style="132" customWidth="1"/>
    <col min="6" max="256" width="9.140625" style="132"/>
    <col min="257" max="257" width="6.85546875" style="132" customWidth="1"/>
    <col min="258" max="258" width="34.140625" style="132" customWidth="1"/>
    <col min="259" max="259" width="16.28515625" style="132" customWidth="1"/>
    <col min="260" max="261" width="14.85546875" style="132" customWidth="1"/>
    <col min="262" max="512" width="9.140625" style="132"/>
    <col min="513" max="513" width="6.85546875" style="132" customWidth="1"/>
    <col min="514" max="514" width="34.140625" style="132" customWidth="1"/>
    <col min="515" max="515" width="16.28515625" style="132" customWidth="1"/>
    <col min="516" max="517" width="14.85546875" style="132" customWidth="1"/>
    <col min="518" max="768" width="9.140625" style="132"/>
    <col min="769" max="769" width="6.85546875" style="132" customWidth="1"/>
    <col min="770" max="770" width="34.140625" style="132" customWidth="1"/>
    <col min="771" max="771" width="16.28515625" style="132" customWidth="1"/>
    <col min="772" max="773" width="14.85546875" style="132" customWidth="1"/>
    <col min="774" max="1024" width="9.140625" style="132"/>
    <col min="1025" max="1025" width="6.85546875" style="132" customWidth="1"/>
    <col min="1026" max="1026" width="34.140625" style="132" customWidth="1"/>
    <col min="1027" max="1027" width="16.28515625" style="132" customWidth="1"/>
    <col min="1028" max="1029" width="14.85546875" style="132" customWidth="1"/>
    <col min="1030" max="1280" width="9.140625" style="132"/>
    <col min="1281" max="1281" width="6.85546875" style="132" customWidth="1"/>
    <col min="1282" max="1282" width="34.140625" style="132" customWidth="1"/>
    <col min="1283" max="1283" width="16.28515625" style="132" customWidth="1"/>
    <col min="1284" max="1285" width="14.85546875" style="132" customWidth="1"/>
    <col min="1286" max="1536" width="9.140625" style="132"/>
    <col min="1537" max="1537" width="6.85546875" style="132" customWidth="1"/>
    <col min="1538" max="1538" width="34.140625" style="132" customWidth="1"/>
    <col min="1539" max="1539" width="16.28515625" style="132" customWidth="1"/>
    <col min="1540" max="1541" width="14.85546875" style="132" customWidth="1"/>
    <col min="1542" max="1792" width="9.140625" style="132"/>
    <col min="1793" max="1793" width="6.85546875" style="132" customWidth="1"/>
    <col min="1794" max="1794" width="34.140625" style="132" customWidth="1"/>
    <col min="1795" max="1795" width="16.28515625" style="132" customWidth="1"/>
    <col min="1796" max="1797" width="14.85546875" style="132" customWidth="1"/>
    <col min="1798" max="2048" width="9.140625" style="132"/>
    <col min="2049" max="2049" width="6.85546875" style="132" customWidth="1"/>
    <col min="2050" max="2050" width="34.140625" style="132" customWidth="1"/>
    <col min="2051" max="2051" width="16.28515625" style="132" customWidth="1"/>
    <col min="2052" max="2053" width="14.85546875" style="132" customWidth="1"/>
    <col min="2054" max="2304" width="9.140625" style="132"/>
    <col min="2305" max="2305" width="6.85546875" style="132" customWidth="1"/>
    <col min="2306" max="2306" width="34.140625" style="132" customWidth="1"/>
    <col min="2307" max="2307" width="16.28515625" style="132" customWidth="1"/>
    <col min="2308" max="2309" width="14.85546875" style="132" customWidth="1"/>
    <col min="2310" max="2560" width="9.140625" style="132"/>
    <col min="2561" max="2561" width="6.85546875" style="132" customWidth="1"/>
    <col min="2562" max="2562" width="34.140625" style="132" customWidth="1"/>
    <col min="2563" max="2563" width="16.28515625" style="132" customWidth="1"/>
    <col min="2564" max="2565" width="14.85546875" style="132" customWidth="1"/>
    <col min="2566" max="2816" width="9.140625" style="132"/>
    <col min="2817" max="2817" width="6.85546875" style="132" customWidth="1"/>
    <col min="2818" max="2818" width="34.140625" style="132" customWidth="1"/>
    <col min="2819" max="2819" width="16.28515625" style="132" customWidth="1"/>
    <col min="2820" max="2821" width="14.85546875" style="132" customWidth="1"/>
    <col min="2822" max="3072" width="9.140625" style="132"/>
    <col min="3073" max="3073" width="6.85546875" style="132" customWidth="1"/>
    <col min="3074" max="3074" width="34.140625" style="132" customWidth="1"/>
    <col min="3075" max="3075" width="16.28515625" style="132" customWidth="1"/>
    <col min="3076" max="3077" width="14.85546875" style="132" customWidth="1"/>
    <col min="3078" max="3328" width="9.140625" style="132"/>
    <col min="3329" max="3329" width="6.85546875" style="132" customWidth="1"/>
    <col min="3330" max="3330" width="34.140625" style="132" customWidth="1"/>
    <col min="3331" max="3331" width="16.28515625" style="132" customWidth="1"/>
    <col min="3332" max="3333" width="14.85546875" style="132" customWidth="1"/>
    <col min="3334" max="3584" width="9.140625" style="132"/>
    <col min="3585" max="3585" width="6.85546875" style="132" customWidth="1"/>
    <col min="3586" max="3586" width="34.140625" style="132" customWidth="1"/>
    <col min="3587" max="3587" width="16.28515625" style="132" customWidth="1"/>
    <col min="3588" max="3589" width="14.85546875" style="132" customWidth="1"/>
    <col min="3590" max="3840" width="9.140625" style="132"/>
    <col min="3841" max="3841" width="6.85546875" style="132" customWidth="1"/>
    <col min="3842" max="3842" width="34.140625" style="132" customWidth="1"/>
    <col min="3843" max="3843" width="16.28515625" style="132" customWidth="1"/>
    <col min="3844" max="3845" width="14.85546875" style="132" customWidth="1"/>
    <col min="3846" max="4096" width="9.140625" style="132"/>
    <col min="4097" max="4097" width="6.85546875" style="132" customWidth="1"/>
    <col min="4098" max="4098" width="34.140625" style="132" customWidth="1"/>
    <col min="4099" max="4099" width="16.28515625" style="132" customWidth="1"/>
    <col min="4100" max="4101" width="14.85546875" style="132" customWidth="1"/>
    <col min="4102" max="4352" width="9.140625" style="132"/>
    <col min="4353" max="4353" width="6.85546875" style="132" customWidth="1"/>
    <col min="4354" max="4354" width="34.140625" style="132" customWidth="1"/>
    <col min="4355" max="4355" width="16.28515625" style="132" customWidth="1"/>
    <col min="4356" max="4357" width="14.85546875" style="132" customWidth="1"/>
    <col min="4358" max="4608" width="9.140625" style="132"/>
    <col min="4609" max="4609" width="6.85546875" style="132" customWidth="1"/>
    <col min="4610" max="4610" width="34.140625" style="132" customWidth="1"/>
    <col min="4611" max="4611" width="16.28515625" style="132" customWidth="1"/>
    <col min="4612" max="4613" width="14.85546875" style="132" customWidth="1"/>
    <col min="4614" max="4864" width="9.140625" style="132"/>
    <col min="4865" max="4865" width="6.85546875" style="132" customWidth="1"/>
    <col min="4866" max="4866" width="34.140625" style="132" customWidth="1"/>
    <col min="4867" max="4867" width="16.28515625" style="132" customWidth="1"/>
    <col min="4868" max="4869" width="14.85546875" style="132" customWidth="1"/>
    <col min="4870" max="5120" width="9.140625" style="132"/>
    <col min="5121" max="5121" width="6.85546875" style="132" customWidth="1"/>
    <col min="5122" max="5122" width="34.140625" style="132" customWidth="1"/>
    <col min="5123" max="5123" width="16.28515625" style="132" customWidth="1"/>
    <col min="5124" max="5125" width="14.85546875" style="132" customWidth="1"/>
    <col min="5126" max="5376" width="9.140625" style="132"/>
    <col min="5377" max="5377" width="6.85546875" style="132" customWidth="1"/>
    <col min="5378" max="5378" width="34.140625" style="132" customWidth="1"/>
    <col min="5379" max="5379" width="16.28515625" style="132" customWidth="1"/>
    <col min="5380" max="5381" width="14.85546875" style="132" customWidth="1"/>
    <col min="5382" max="5632" width="9.140625" style="132"/>
    <col min="5633" max="5633" width="6.85546875" style="132" customWidth="1"/>
    <col min="5634" max="5634" width="34.140625" style="132" customWidth="1"/>
    <col min="5635" max="5635" width="16.28515625" style="132" customWidth="1"/>
    <col min="5636" max="5637" width="14.85546875" style="132" customWidth="1"/>
    <col min="5638" max="5888" width="9.140625" style="132"/>
    <col min="5889" max="5889" width="6.85546875" style="132" customWidth="1"/>
    <col min="5890" max="5890" width="34.140625" style="132" customWidth="1"/>
    <col min="5891" max="5891" width="16.28515625" style="132" customWidth="1"/>
    <col min="5892" max="5893" width="14.85546875" style="132" customWidth="1"/>
    <col min="5894" max="6144" width="9.140625" style="132"/>
    <col min="6145" max="6145" width="6.85546875" style="132" customWidth="1"/>
    <col min="6146" max="6146" width="34.140625" style="132" customWidth="1"/>
    <col min="6147" max="6147" width="16.28515625" style="132" customWidth="1"/>
    <col min="6148" max="6149" width="14.85546875" style="132" customWidth="1"/>
    <col min="6150" max="6400" width="9.140625" style="132"/>
    <col min="6401" max="6401" width="6.85546875" style="132" customWidth="1"/>
    <col min="6402" max="6402" width="34.140625" style="132" customWidth="1"/>
    <col min="6403" max="6403" width="16.28515625" style="132" customWidth="1"/>
    <col min="6404" max="6405" width="14.85546875" style="132" customWidth="1"/>
    <col min="6406" max="6656" width="9.140625" style="132"/>
    <col min="6657" max="6657" width="6.85546875" style="132" customWidth="1"/>
    <col min="6658" max="6658" width="34.140625" style="132" customWidth="1"/>
    <col min="6659" max="6659" width="16.28515625" style="132" customWidth="1"/>
    <col min="6660" max="6661" width="14.85546875" style="132" customWidth="1"/>
    <col min="6662" max="6912" width="9.140625" style="132"/>
    <col min="6913" max="6913" width="6.85546875" style="132" customWidth="1"/>
    <col min="6914" max="6914" width="34.140625" style="132" customWidth="1"/>
    <col min="6915" max="6915" width="16.28515625" style="132" customWidth="1"/>
    <col min="6916" max="6917" width="14.85546875" style="132" customWidth="1"/>
    <col min="6918" max="7168" width="9.140625" style="132"/>
    <col min="7169" max="7169" width="6.85546875" style="132" customWidth="1"/>
    <col min="7170" max="7170" width="34.140625" style="132" customWidth="1"/>
    <col min="7171" max="7171" width="16.28515625" style="132" customWidth="1"/>
    <col min="7172" max="7173" width="14.85546875" style="132" customWidth="1"/>
    <col min="7174" max="7424" width="9.140625" style="132"/>
    <col min="7425" max="7425" width="6.85546875" style="132" customWidth="1"/>
    <col min="7426" max="7426" width="34.140625" style="132" customWidth="1"/>
    <col min="7427" max="7427" width="16.28515625" style="132" customWidth="1"/>
    <col min="7428" max="7429" width="14.85546875" style="132" customWidth="1"/>
    <col min="7430" max="7680" width="9.140625" style="132"/>
    <col min="7681" max="7681" width="6.85546875" style="132" customWidth="1"/>
    <col min="7682" max="7682" width="34.140625" style="132" customWidth="1"/>
    <col min="7683" max="7683" width="16.28515625" style="132" customWidth="1"/>
    <col min="7684" max="7685" width="14.85546875" style="132" customWidth="1"/>
    <col min="7686" max="7936" width="9.140625" style="132"/>
    <col min="7937" max="7937" width="6.85546875" style="132" customWidth="1"/>
    <col min="7938" max="7938" width="34.140625" style="132" customWidth="1"/>
    <col min="7939" max="7939" width="16.28515625" style="132" customWidth="1"/>
    <col min="7940" max="7941" width="14.85546875" style="132" customWidth="1"/>
    <col min="7942" max="8192" width="9.140625" style="132"/>
    <col min="8193" max="8193" width="6.85546875" style="132" customWidth="1"/>
    <col min="8194" max="8194" width="34.140625" style="132" customWidth="1"/>
    <col min="8195" max="8195" width="16.28515625" style="132" customWidth="1"/>
    <col min="8196" max="8197" width="14.85546875" style="132" customWidth="1"/>
    <col min="8198" max="8448" width="9.140625" style="132"/>
    <col min="8449" max="8449" width="6.85546875" style="132" customWidth="1"/>
    <col min="8450" max="8450" width="34.140625" style="132" customWidth="1"/>
    <col min="8451" max="8451" width="16.28515625" style="132" customWidth="1"/>
    <col min="8452" max="8453" width="14.85546875" style="132" customWidth="1"/>
    <col min="8454" max="8704" width="9.140625" style="132"/>
    <col min="8705" max="8705" width="6.85546875" style="132" customWidth="1"/>
    <col min="8706" max="8706" width="34.140625" style="132" customWidth="1"/>
    <col min="8707" max="8707" width="16.28515625" style="132" customWidth="1"/>
    <col min="8708" max="8709" width="14.85546875" style="132" customWidth="1"/>
    <col min="8710" max="8960" width="9.140625" style="132"/>
    <col min="8961" max="8961" width="6.85546875" style="132" customWidth="1"/>
    <col min="8962" max="8962" width="34.140625" style="132" customWidth="1"/>
    <col min="8963" max="8963" width="16.28515625" style="132" customWidth="1"/>
    <col min="8964" max="8965" width="14.85546875" style="132" customWidth="1"/>
    <col min="8966" max="9216" width="9.140625" style="132"/>
    <col min="9217" max="9217" width="6.85546875" style="132" customWidth="1"/>
    <col min="9218" max="9218" width="34.140625" style="132" customWidth="1"/>
    <col min="9219" max="9219" width="16.28515625" style="132" customWidth="1"/>
    <col min="9220" max="9221" width="14.85546875" style="132" customWidth="1"/>
    <col min="9222" max="9472" width="9.140625" style="132"/>
    <col min="9473" max="9473" width="6.85546875" style="132" customWidth="1"/>
    <col min="9474" max="9474" width="34.140625" style="132" customWidth="1"/>
    <col min="9475" max="9475" width="16.28515625" style="132" customWidth="1"/>
    <col min="9476" max="9477" width="14.85546875" style="132" customWidth="1"/>
    <col min="9478" max="9728" width="9.140625" style="132"/>
    <col min="9729" max="9729" width="6.85546875" style="132" customWidth="1"/>
    <col min="9730" max="9730" width="34.140625" style="132" customWidth="1"/>
    <col min="9731" max="9731" width="16.28515625" style="132" customWidth="1"/>
    <col min="9732" max="9733" width="14.85546875" style="132" customWidth="1"/>
    <col min="9734" max="9984" width="9.140625" style="132"/>
    <col min="9985" max="9985" width="6.85546875" style="132" customWidth="1"/>
    <col min="9986" max="9986" width="34.140625" style="132" customWidth="1"/>
    <col min="9987" max="9987" width="16.28515625" style="132" customWidth="1"/>
    <col min="9988" max="9989" width="14.85546875" style="132" customWidth="1"/>
    <col min="9990" max="10240" width="9.140625" style="132"/>
    <col min="10241" max="10241" width="6.85546875" style="132" customWidth="1"/>
    <col min="10242" max="10242" width="34.140625" style="132" customWidth="1"/>
    <col min="10243" max="10243" width="16.28515625" style="132" customWidth="1"/>
    <col min="10244" max="10245" width="14.85546875" style="132" customWidth="1"/>
    <col min="10246" max="10496" width="9.140625" style="132"/>
    <col min="10497" max="10497" width="6.85546875" style="132" customWidth="1"/>
    <col min="10498" max="10498" width="34.140625" style="132" customWidth="1"/>
    <col min="10499" max="10499" width="16.28515625" style="132" customWidth="1"/>
    <col min="10500" max="10501" width="14.85546875" style="132" customWidth="1"/>
    <col min="10502" max="10752" width="9.140625" style="132"/>
    <col min="10753" max="10753" width="6.85546875" style="132" customWidth="1"/>
    <col min="10754" max="10754" width="34.140625" style="132" customWidth="1"/>
    <col min="10755" max="10755" width="16.28515625" style="132" customWidth="1"/>
    <col min="10756" max="10757" width="14.85546875" style="132" customWidth="1"/>
    <col min="10758" max="11008" width="9.140625" style="132"/>
    <col min="11009" max="11009" width="6.85546875" style="132" customWidth="1"/>
    <col min="11010" max="11010" width="34.140625" style="132" customWidth="1"/>
    <col min="11011" max="11011" width="16.28515625" style="132" customWidth="1"/>
    <col min="11012" max="11013" width="14.85546875" style="132" customWidth="1"/>
    <col min="11014" max="11264" width="9.140625" style="132"/>
    <col min="11265" max="11265" width="6.85546875" style="132" customWidth="1"/>
    <col min="11266" max="11266" width="34.140625" style="132" customWidth="1"/>
    <col min="11267" max="11267" width="16.28515625" style="132" customWidth="1"/>
    <col min="11268" max="11269" width="14.85546875" style="132" customWidth="1"/>
    <col min="11270" max="11520" width="9.140625" style="132"/>
    <col min="11521" max="11521" width="6.85546875" style="132" customWidth="1"/>
    <col min="11522" max="11522" width="34.140625" style="132" customWidth="1"/>
    <col min="11523" max="11523" width="16.28515625" style="132" customWidth="1"/>
    <col min="11524" max="11525" width="14.85546875" style="132" customWidth="1"/>
    <col min="11526" max="11776" width="9.140625" style="132"/>
    <col min="11777" max="11777" width="6.85546875" style="132" customWidth="1"/>
    <col min="11778" max="11778" width="34.140625" style="132" customWidth="1"/>
    <col min="11779" max="11779" width="16.28515625" style="132" customWidth="1"/>
    <col min="11780" max="11781" width="14.85546875" style="132" customWidth="1"/>
    <col min="11782" max="12032" width="9.140625" style="132"/>
    <col min="12033" max="12033" width="6.85546875" style="132" customWidth="1"/>
    <col min="12034" max="12034" width="34.140625" style="132" customWidth="1"/>
    <col min="12035" max="12035" width="16.28515625" style="132" customWidth="1"/>
    <col min="12036" max="12037" width="14.85546875" style="132" customWidth="1"/>
    <col min="12038" max="12288" width="9.140625" style="132"/>
    <col min="12289" max="12289" width="6.85546875" style="132" customWidth="1"/>
    <col min="12290" max="12290" width="34.140625" style="132" customWidth="1"/>
    <col min="12291" max="12291" width="16.28515625" style="132" customWidth="1"/>
    <col min="12292" max="12293" width="14.85546875" style="132" customWidth="1"/>
    <col min="12294" max="12544" width="9.140625" style="132"/>
    <col min="12545" max="12545" width="6.85546875" style="132" customWidth="1"/>
    <col min="12546" max="12546" width="34.140625" style="132" customWidth="1"/>
    <col min="12547" max="12547" width="16.28515625" style="132" customWidth="1"/>
    <col min="12548" max="12549" width="14.85546875" style="132" customWidth="1"/>
    <col min="12550" max="12800" width="9.140625" style="132"/>
    <col min="12801" max="12801" width="6.85546875" style="132" customWidth="1"/>
    <col min="12802" max="12802" width="34.140625" style="132" customWidth="1"/>
    <col min="12803" max="12803" width="16.28515625" style="132" customWidth="1"/>
    <col min="12804" max="12805" width="14.85546875" style="132" customWidth="1"/>
    <col min="12806" max="13056" width="9.140625" style="132"/>
    <col min="13057" max="13057" width="6.85546875" style="132" customWidth="1"/>
    <col min="13058" max="13058" width="34.140625" style="132" customWidth="1"/>
    <col min="13059" max="13059" width="16.28515625" style="132" customWidth="1"/>
    <col min="13060" max="13061" width="14.85546875" style="132" customWidth="1"/>
    <col min="13062" max="13312" width="9.140625" style="132"/>
    <col min="13313" max="13313" width="6.85546875" style="132" customWidth="1"/>
    <col min="13314" max="13314" width="34.140625" style="132" customWidth="1"/>
    <col min="13315" max="13315" width="16.28515625" style="132" customWidth="1"/>
    <col min="13316" max="13317" width="14.85546875" style="132" customWidth="1"/>
    <col min="13318" max="13568" width="9.140625" style="132"/>
    <col min="13569" max="13569" width="6.85546875" style="132" customWidth="1"/>
    <col min="13570" max="13570" width="34.140625" style="132" customWidth="1"/>
    <col min="13571" max="13571" width="16.28515625" style="132" customWidth="1"/>
    <col min="13572" max="13573" width="14.85546875" style="132" customWidth="1"/>
    <col min="13574" max="13824" width="9.140625" style="132"/>
    <col min="13825" max="13825" width="6.85546875" style="132" customWidth="1"/>
    <col min="13826" max="13826" width="34.140625" style="132" customWidth="1"/>
    <col min="13827" max="13827" width="16.28515625" style="132" customWidth="1"/>
    <col min="13828" max="13829" width="14.85546875" style="132" customWidth="1"/>
    <col min="13830" max="14080" width="9.140625" style="132"/>
    <col min="14081" max="14081" width="6.85546875" style="132" customWidth="1"/>
    <col min="14082" max="14082" width="34.140625" style="132" customWidth="1"/>
    <col min="14083" max="14083" width="16.28515625" style="132" customWidth="1"/>
    <col min="14084" max="14085" width="14.85546875" style="132" customWidth="1"/>
    <col min="14086" max="14336" width="9.140625" style="132"/>
    <col min="14337" max="14337" width="6.85546875" style="132" customWidth="1"/>
    <col min="14338" max="14338" width="34.140625" style="132" customWidth="1"/>
    <col min="14339" max="14339" width="16.28515625" style="132" customWidth="1"/>
    <col min="14340" max="14341" width="14.85546875" style="132" customWidth="1"/>
    <col min="14342" max="14592" width="9.140625" style="132"/>
    <col min="14593" max="14593" width="6.85546875" style="132" customWidth="1"/>
    <col min="14594" max="14594" width="34.140625" style="132" customWidth="1"/>
    <col min="14595" max="14595" width="16.28515625" style="132" customWidth="1"/>
    <col min="14596" max="14597" width="14.85546875" style="132" customWidth="1"/>
    <col min="14598" max="14848" width="9.140625" style="132"/>
    <col min="14849" max="14849" width="6.85546875" style="132" customWidth="1"/>
    <col min="14850" max="14850" width="34.140625" style="132" customWidth="1"/>
    <col min="14851" max="14851" width="16.28515625" style="132" customWidth="1"/>
    <col min="14852" max="14853" width="14.85546875" style="132" customWidth="1"/>
    <col min="14854" max="15104" width="9.140625" style="132"/>
    <col min="15105" max="15105" width="6.85546875" style="132" customWidth="1"/>
    <col min="15106" max="15106" width="34.140625" style="132" customWidth="1"/>
    <col min="15107" max="15107" width="16.28515625" style="132" customWidth="1"/>
    <col min="15108" max="15109" width="14.85546875" style="132" customWidth="1"/>
    <col min="15110" max="15360" width="9.140625" style="132"/>
    <col min="15361" max="15361" width="6.85546875" style="132" customWidth="1"/>
    <col min="15362" max="15362" width="34.140625" style="132" customWidth="1"/>
    <col min="15363" max="15363" width="16.28515625" style="132" customWidth="1"/>
    <col min="15364" max="15365" width="14.85546875" style="132" customWidth="1"/>
    <col min="15366" max="15616" width="9.140625" style="132"/>
    <col min="15617" max="15617" width="6.85546875" style="132" customWidth="1"/>
    <col min="15618" max="15618" width="34.140625" style="132" customWidth="1"/>
    <col min="15619" max="15619" width="16.28515625" style="132" customWidth="1"/>
    <col min="15620" max="15621" width="14.85546875" style="132" customWidth="1"/>
    <col min="15622" max="15872" width="9.140625" style="132"/>
    <col min="15873" max="15873" width="6.85546875" style="132" customWidth="1"/>
    <col min="15874" max="15874" width="34.140625" style="132" customWidth="1"/>
    <col min="15875" max="15875" width="16.28515625" style="132" customWidth="1"/>
    <col min="15876" max="15877" width="14.85546875" style="132" customWidth="1"/>
    <col min="15878" max="16128" width="9.140625" style="132"/>
    <col min="16129" max="16129" width="6.85546875" style="132" customWidth="1"/>
    <col min="16130" max="16130" width="34.140625" style="132" customWidth="1"/>
    <col min="16131" max="16131" width="16.28515625" style="132" customWidth="1"/>
    <col min="16132" max="16133" width="14.85546875" style="132" customWidth="1"/>
    <col min="16134" max="16384" width="9.140625" style="132"/>
  </cols>
  <sheetData>
    <row r="1" spans="1:5" x14ac:dyDescent="0.25">
      <c r="B1" s="133"/>
      <c r="C1" s="133"/>
      <c r="D1" s="23"/>
      <c r="E1" s="134" t="s">
        <v>1406</v>
      </c>
    </row>
    <row r="2" spans="1:5" x14ac:dyDescent="0.25">
      <c r="C2" s="23"/>
      <c r="E2" s="135"/>
    </row>
    <row r="3" spans="1:5" x14ac:dyDescent="0.25">
      <c r="B3" s="204" t="s">
        <v>1407</v>
      </c>
      <c r="C3" s="204"/>
      <c r="D3" s="204"/>
      <c r="E3" s="204"/>
    </row>
    <row r="4" spans="1:5" x14ac:dyDescent="0.25">
      <c r="A4" s="136"/>
      <c r="B4" s="205" t="s">
        <v>1408</v>
      </c>
      <c r="C4" s="205"/>
      <c r="D4" s="205"/>
      <c r="E4" s="205"/>
    </row>
    <row r="5" spans="1:5" x14ac:dyDescent="0.25">
      <c r="C5" s="23"/>
    </row>
    <row r="6" spans="1:5" x14ac:dyDescent="0.25">
      <c r="C6" s="137"/>
      <c r="D6" s="137"/>
      <c r="E6" s="138" t="s">
        <v>1178</v>
      </c>
    </row>
    <row r="7" spans="1:5" ht="31.5" x14ac:dyDescent="0.25">
      <c r="A7" s="121" t="s">
        <v>1397</v>
      </c>
      <c r="B7" s="121" t="s">
        <v>1398</v>
      </c>
      <c r="C7" s="121" t="s">
        <v>1409</v>
      </c>
      <c r="D7" s="121" t="s">
        <v>1433</v>
      </c>
      <c r="E7" s="121" t="s">
        <v>1166</v>
      </c>
    </row>
    <row r="8" spans="1:5" x14ac:dyDescent="0.25">
      <c r="A8" s="122" t="s">
        <v>1399</v>
      </c>
      <c r="B8" s="123" t="s">
        <v>1400</v>
      </c>
      <c r="C8" s="139">
        <v>3660.9</v>
      </c>
      <c r="D8" s="139">
        <v>666.23800000000006</v>
      </c>
      <c r="E8" s="139">
        <f>D8/C8*100</f>
        <v>18.198748941517113</v>
      </c>
    </row>
    <row r="9" spans="1:5" s="56" customFormat="1" ht="31.5" x14ac:dyDescent="0.25">
      <c r="A9" s="124" t="s">
        <v>1401</v>
      </c>
      <c r="B9" s="125" t="s">
        <v>1402</v>
      </c>
      <c r="C9" s="140">
        <v>1478.6</v>
      </c>
      <c r="D9" s="140">
        <v>903.06100000000004</v>
      </c>
      <c r="E9" s="141">
        <f>D9/C9*100</f>
        <v>61.075409170837283</v>
      </c>
    </row>
    <row r="10" spans="1:5" s="56" customFormat="1" x14ac:dyDescent="0.25">
      <c r="A10" s="124" t="s">
        <v>1403</v>
      </c>
      <c r="B10" s="126" t="s">
        <v>1404</v>
      </c>
      <c r="C10" s="140">
        <v>695.7</v>
      </c>
      <c r="D10" s="140">
        <v>391.66</v>
      </c>
      <c r="E10" s="140">
        <f>D10/C10*100</f>
        <v>56.297254563748744</v>
      </c>
    </row>
    <row r="11" spans="1:5" s="56" customFormat="1" hidden="1" x14ac:dyDescent="0.25">
      <c r="A11" s="124"/>
      <c r="B11" s="126"/>
      <c r="C11" s="140"/>
      <c r="D11" s="140"/>
      <c r="E11" s="140"/>
    </row>
    <row r="12" spans="1:5" hidden="1" x14ac:dyDescent="0.25">
      <c r="A12" s="127"/>
      <c r="B12" s="126"/>
      <c r="C12" s="142"/>
      <c r="D12" s="142"/>
      <c r="E12" s="142"/>
    </row>
    <row r="13" spans="1:5" hidden="1" x14ac:dyDescent="0.25">
      <c r="A13" s="124"/>
      <c r="B13" s="128"/>
      <c r="C13" s="143"/>
      <c r="D13" s="143"/>
      <c r="E13" s="143"/>
    </row>
    <row r="14" spans="1:5" hidden="1" x14ac:dyDescent="0.25">
      <c r="A14" s="124"/>
      <c r="B14" s="126"/>
      <c r="C14" s="140"/>
      <c r="D14" s="140"/>
      <c r="E14" s="140"/>
    </row>
    <row r="15" spans="1:5" hidden="1" x14ac:dyDescent="0.25">
      <c r="A15" s="124"/>
      <c r="B15" s="33"/>
      <c r="C15" s="140"/>
      <c r="D15" s="140"/>
      <c r="E15" s="140"/>
    </row>
    <row r="16" spans="1:5" hidden="1" x14ac:dyDescent="0.25">
      <c r="A16" s="124"/>
      <c r="B16" s="126"/>
      <c r="C16" s="142"/>
      <c r="D16" s="142"/>
      <c r="E16" s="142"/>
    </row>
    <row r="17" spans="1:5" hidden="1" x14ac:dyDescent="0.25">
      <c r="A17" s="129"/>
      <c r="B17" s="126"/>
      <c r="C17" s="143"/>
      <c r="D17" s="143"/>
      <c r="E17" s="143"/>
    </row>
    <row r="18" spans="1:5" hidden="1" x14ac:dyDescent="0.25">
      <c r="A18" s="128"/>
      <c r="B18" s="125"/>
      <c r="C18" s="140"/>
      <c r="D18" s="140"/>
      <c r="E18" s="140"/>
    </row>
    <row r="19" spans="1:5" x14ac:dyDescent="0.25">
      <c r="A19" s="130"/>
      <c r="B19" s="131" t="s">
        <v>1405</v>
      </c>
      <c r="C19" s="144">
        <f>C8+C9+C10</f>
        <v>5835.2</v>
      </c>
      <c r="D19" s="144">
        <f>D8+D9+D10</f>
        <v>1960.9590000000001</v>
      </c>
      <c r="E19" s="144">
        <f>D19/C19*100</f>
        <v>33.605686180422268</v>
      </c>
    </row>
    <row r="22" spans="1:5" x14ac:dyDescent="0.25">
      <c r="C22" s="145"/>
      <c r="D22" s="145"/>
      <c r="E22" s="145"/>
    </row>
  </sheetData>
  <mergeCells count="2">
    <mergeCell ref="B3:E3"/>
    <mergeCell ref="B4:E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D19" sqref="D19"/>
    </sheetView>
  </sheetViews>
  <sheetFormatPr defaultRowHeight="15.75" x14ac:dyDescent="0.25"/>
  <cols>
    <col min="1" max="1" width="6.85546875" style="132" customWidth="1"/>
    <col min="2" max="2" width="36" style="132" customWidth="1"/>
    <col min="3" max="5" width="14.85546875" style="132" customWidth="1"/>
    <col min="6" max="256" width="9.140625" style="132"/>
    <col min="257" max="257" width="6.85546875" style="132" customWidth="1"/>
    <col min="258" max="258" width="36" style="132" customWidth="1"/>
    <col min="259" max="261" width="14.85546875" style="132" customWidth="1"/>
    <col min="262" max="512" width="9.140625" style="132"/>
    <col min="513" max="513" width="6.85546875" style="132" customWidth="1"/>
    <col min="514" max="514" width="36" style="132" customWidth="1"/>
    <col min="515" max="517" width="14.85546875" style="132" customWidth="1"/>
    <col min="518" max="768" width="9.140625" style="132"/>
    <col min="769" max="769" width="6.85546875" style="132" customWidth="1"/>
    <col min="770" max="770" width="36" style="132" customWidth="1"/>
    <col min="771" max="773" width="14.85546875" style="132" customWidth="1"/>
    <col min="774" max="1024" width="9.140625" style="132"/>
    <col min="1025" max="1025" width="6.85546875" style="132" customWidth="1"/>
    <col min="1026" max="1026" width="36" style="132" customWidth="1"/>
    <col min="1027" max="1029" width="14.85546875" style="132" customWidth="1"/>
    <col min="1030" max="1280" width="9.140625" style="132"/>
    <col min="1281" max="1281" width="6.85546875" style="132" customWidth="1"/>
    <col min="1282" max="1282" width="36" style="132" customWidth="1"/>
    <col min="1283" max="1285" width="14.85546875" style="132" customWidth="1"/>
    <col min="1286" max="1536" width="9.140625" style="132"/>
    <col min="1537" max="1537" width="6.85546875" style="132" customWidth="1"/>
    <col min="1538" max="1538" width="36" style="132" customWidth="1"/>
    <col min="1539" max="1541" width="14.85546875" style="132" customWidth="1"/>
    <col min="1542" max="1792" width="9.140625" style="132"/>
    <col min="1793" max="1793" width="6.85546875" style="132" customWidth="1"/>
    <col min="1794" max="1794" width="36" style="132" customWidth="1"/>
    <col min="1795" max="1797" width="14.85546875" style="132" customWidth="1"/>
    <col min="1798" max="2048" width="9.140625" style="132"/>
    <col min="2049" max="2049" width="6.85546875" style="132" customWidth="1"/>
    <col min="2050" max="2050" width="36" style="132" customWidth="1"/>
    <col min="2051" max="2053" width="14.85546875" style="132" customWidth="1"/>
    <col min="2054" max="2304" width="9.140625" style="132"/>
    <col min="2305" max="2305" width="6.85546875" style="132" customWidth="1"/>
    <col min="2306" max="2306" width="36" style="132" customWidth="1"/>
    <col min="2307" max="2309" width="14.85546875" style="132" customWidth="1"/>
    <col min="2310" max="2560" width="9.140625" style="132"/>
    <col min="2561" max="2561" width="6.85546875" style="132" customWidth="1"/>
    <col min="2562" max="2562" width="36" style="132" customWidth="1"/>
    <col min="2563" max="2565" width="14.85546875" style="132" customWidth="1"/>
    <col min="2566" max="2816" width="9.140625" style="132"/>
    <col min="2817" max="2817" width="6.85546875" style="132" customWidth="1"/>
    <col min="2818" max="2818" width="36" style="132" customWidth="1"/>
    <col min="2819" max="2821" width="14.85546875" style="132" customWidth="1"/>
    <col min="2822" max="3072" width="9.140625" style="132"/>
    <col min="3073" max="3073" width="6.85546875" style="132" customWidth="1"/>
    <col min="3074" max="3074" width="36" style="132" customWidth="1"/>
    <col min="3075" max="3077" width="14.85546875" style="132" customWidth="1"/>
    <col min="3078" max="3328" width="9.140625" style="132"/>
    <col min="3329" max="3329" width="6.85546875" style="132" customWidth="1"/>
    <col min="3330" max="3330" width="36" style="132" customWidth="1"/>
    <col min="3331" max="3333" width="14.85546875" style="132" customWidth="1"/>
    <col min="3334" max="3584" width="9.140625" style="132"/>
    <col min="3585" max="3585" width="6.85546875" style="132" customWidth="1"/>
    <col min="3586" max="3586" width="36" style="132" customWidth="1"/>
    <col min="3587" max="3589" width="14.85546875" style="132" customWidth="1"/>
    <col min="3590" max="3840" width="9.140625" style="132"/>
    <col min="3841" max="3841" width="6.85546875" style="132" customWidth="1"/>
    <col min="3842" max="3842" width="36" style="132" customWidth="1"/>
    <col min="3843" max="3845" width="14.85546875" style="132" customWidth="1"/>
    <col min="3846" max="4096" width="9.140625" style="132"/>
    <col min="4097" max="4097" width="6.85546875" style="132" customWidth="1"/>
    <col min="4098" max="4098" width="36" style="132" customWidth="1"/>
    <col min="4099" max="4101" width="14.85546875" style="132" customWidth="1"/>
    <col min="4102" max="4352" width="9.140625" style="132"/>
    <col min="4353" max="4353" width="6.85546875" style="132" customWidth="1"/>
    <col min="4354" max="4354" width="36" style="132" customWidth="1"/>
    <col min="4355" max="4357" width="14.85546875" style="132" customWidth="1"/>
    <col min="4358" max="4608" width="9.140625" style="132"/>
    <col min="4609" max="4609" width="6.85546875" style="132" customWidth="1"/>
    <col min="4610" max="4610" width="36" style="132" customWidth="1"/>
    <col min="4611" max="4613" width="14.85546875" style="132" customWidth="1"/>
    <col min="4614" max="4864" width="9.140625" style="132"/>
    <col min="4865" max="4865" width="6.85546875" style="132" customWidth="1"/>
    <col min="4866" max="4866" width="36" style="132" customWidth="1"/>
    <col min="4867" max="4869" width="14.85546875" style="132" customWidth="1"/>
    <col min="4870" max="5120" width="9.140625" style="132"/>
    <col min="5121" max="5121" width="6.85546875" style="132" customWidth="1"/>
    <col min="5122" max="5122" width="36" style="132" customWidth="1"/>
    <col min="5123" max="5125" width="14.85546875" style="132" customWidth="1"/>
    <col min="5126" max="5376" width="9.140625" style="132"/>
    <col min="5377" max="5377" width="6.85546875" style="132" customWidth="1"/>
    <col min="5378" max="5378" width="36" style="132" customWidth="1"/>
    <col min="5379" max="5381" width="14.85546875" style="132" customWidth="1"/>
    <col min="5382" max="5632" width="9.140625" style="132"/>
    <col min="5633" max="5633" width="6.85546875" style="132" customWidth="1"/>
    <col min="5634" max="5634" width="36" style="132" customWidth="1"/>
    <col min="5635" max="5637" width="14.85546875" style="132" customWidth="1"/>
    <col min="5638" max="5888" width="9.140625" style="132"/>
    <col min="5889" max="5889" width="6.85546875" style="132" customWidth="1"/>
    <col min="5890" max="5890" width="36" style="132" customWidth="1"/>
    <col min="5891" max="5893" width="14.85546875" style="132" customWidth="1"/>
    <col min="5894" max="6144" width="9.140625" style="132"/>
    <col min="6145" max="6145" width="6.85546875" style="132" customWidth="1"/>
    <col min="6146" max="6146" width="36" style="132" customWidth="1"/>
    <col min="6147" max="6149" width="14.85546875" style="132" customWidth="1"/>
    <col min="6150" max="6400" width="9.140625" style="132"/>
    <col min="6401" max="6401" width="6.85546875" style="132" customWidth="1"/>
    <col min="6402" max="6402" width="36" style="132" customWidth="1"/>
    <col min="6403" max="6405" width="14.85546875" style="132" customWidth="1"/>
    <col min="6406" max="6656" width="9.140625" style="132"/>
    <col min="6657" max="6657" width="6.85546875" style="132" customWidth="1"/>
    <col min="6658" max="6658" width="36" style="132" customWidth="1"/>
    <col min="6659" max="6661" width="14.85546875" style="132" customWidth="1"/>
    <col min="6662" max="6912" width="9.140625" style="132"/>
    <col min="6913" max="6913" width="6.85546875" style="132" customWidth="1"/>
    <col min="6914" max="6914" width="36" style="132" customWidth="1"/>
    <col min="6915" max="6917" width="14.85546875" style="132" customWidth="1"/>
    <col min="6918" max="7168" width="9.140625" style="132"/>
    <col min="7169" max="7169" width="6.85546875" style="132" customWidth="1"/>
    <col min="7170" max="7170" width="36" style="132" customWidth="1"/>
    <col min="7171" max="7173" width="14.85546875" style="132" customWidth="1"/>
    <col min="7174" max="7424" width="9.140625" style="132"/>
    <col min="7425" max="7425" width="6.85546875" style="132" customWidth="1"/>
    <col min="7426" max="7426" width="36" style="132" customWidth="1"/>
    <col min="7427" max="7429" width="14.85546875" style="132" customWidth="1"/>
    <col min="7430" max="7680" width="9.140625" style="132"/>
    <col min="7681" max="7681" width="6.85546875" style="132" customWidth="1"/>
    <col min="7682" max="7682" width="36" style="132" customWidth="1"/>
    <col min="7683" max="7685" width="14.85546875" style="132" customWidth="1"/>
    <col min="7686" max="7936" width="9.140625" style="132"/>
    <col min="7937" max="7937" width="6.85546875" style="132" customWidth="1"/>
    <col min="7938" max="7938" width="36" style="132" customWidth="1"/>
    <col min="7939" max="7941" width="14.85546875" style="132" customWidth="1"/>
    <col min="7942" max="8192" width="9.140625" style="132"/>
    <col min="8193" max="8193" width="6.85546875" style="132" customWidth="1"/>
    <col min="8194" max="8194" width="36" style="132" customWidth="1"/>
    <col min="8195" max="8197" width="14.85546875" style="132" customWidth="1"/>
    <col min="8198" max="8448" width="9.140625" style="132"/>
    <col min="8449" max="8449" width="6.85546875" style="132" customWidth="1"/>
    <col min="8450" max="8450" width="36" style="132" customWidth="1"/>
    <col min="8451" max="8453" width="14.85546875" style="132" customWidth="1"/>
    <col min="8454" max="8704" width="9.140625" style="132"/>
    <col min="8705" max="8705" width="6.85546875" style="132" customWidth="1"/>
    <col min="8706" max="8706" width="36" style="132" customWidth="1"/>
    <col min="8707" max="8709" width="14.85546875" style="132" customWidth="1"/>
    <col min="8710" max="8960" width="9.140625" style="132"/>
    <col min="8961" max="8961" width="6.85546875" style="132" customWidth="1"/>
    <col min="8962" max="8962" width="36" style="132" customWidth="1"/>
    <col min="8963" max="8965" width="14.85546875" style="132" customWidth="1"/>
    <col min="8966" max="9216" width="9.140625" style="132"/>
    <col min="9217" max="9217" width="6.85546875" style="132" customWidth="1"/>
    <col min="9218" max="9218" width="36" style="132" customWidth="1"/>
    <col min="9219" max="9221" width="14.85546875" style="132" customWidth="1"/>
    <col min="9222" max="9472" width="9.140625" style="132"/>
    <col min="9473" max="9473" width="6.85546875" style="132" customWidth="1"/>
    <col min="9474" max="9474" width="36" style="132" customWidth="1"/>
    <col min="9475" max="9477" width="14.85546875" style="132" customWidth="1"/>
    <col min="9478" max="9728" width="9.140625" style="132"/>
    <col min="9729" max="9729" width="6.85546875" style="132" customWidth="1"/>
    <col min="9730" max="9730" width="36" style="132" customWidth="1"/>
    <col min="9731" max="9733" width="14.85546875" style="132" customWidth="1"/>
    <col min="9734" max="9984" width="9.140625" style="132"/>
    <col min="9985" max="9985" width="6.85546875" style="132" customWidth="1"/>
    <col min="9986" max="9986" width="36" style="132" customWidth="1"/>
    <col min="9987" max="9989" width="14.85546875" style="132" customWidth="1"/>
    <col min="9990" max="10240" width="9.140625" style="132"/>
    <col min="10241" max="10241" width="6.85546875" style="132" customWidth="1"/>
    <col min="10242" max="10242" width="36" style="132" customWidth="1"/>
    <col min="10243" max="10245" width="14.85546875" style="132" customWidth="1"/>
    <col min="10246" max="10496" width="9.140625" style="132"/>
    <col min="10497" max="10497" width="6.85546875" style="132" customWidth="1"/>
    <col min="10498" max="10498" width="36" style="132" customWidth="1"/>
    <col min="10499" max="10501" width="14.85546875" style="132" customWidth="1"/>
    <col min="10502" max="10752" width="9.140625" style="132"/>
    <col min="10753" max="10753" width="6.85546875" style="132" customWidth="1"/>
    <col min="10754" max="10754" width="36" style="132" customWidth="1"/>
    <col min="10755" max="10757" width="14.85546875" style="132" customWidth="1"/>
    <col min="10758" max="11008" width="9.140625" style="132"/>
    <col min="11009" max="11009" width="6.85546875" style="132" customWidth="1"/>
    <col min="11010" max="11010" width="36" style="132" customWidth="1"/>
    <col min="11011" max="11013" width="14.85546875" style="132" customWidth="1"/>
    <col min="11014" max="11264" width="9.140625" style="132"/>
    <col min="11265" max="11265" width="6.85546875" style="132" customWidth="1"/>
    <col min="11266" max="11266" width="36" style="132" customWidth="1"/>
    <col min="11267" max="11269" width="14.85546875" style="132" customWidth="1"/>
    <col min="11270" max="11520" width="9.140625" style="132"/>
    <col min="11521" max="11521" width="6.85546875" style="132" customWidth="1"/>
    <col min="11522" max="11522" width="36" style="132" customWidth="1"/>
    <col min="11523" max="11525" width="14.85546875" style="132" customWidth="1"/>
    <col min="11526" max="11776" width="9.140625" style="132"/>
    <col min="11777" max="11777" width="6.85546875" style="132" customWidth="1"/>
    <col min="11778" max="11778" width="36" style="132" customWidth="1"/>
    <col min="11779" max="11781" width="14.85546875" style="132" customWidth="1"/>
    <col min="11782" max="12032" width="9.140625" style="132"/>
    <col min="12033" max="12033" width="6.85546875" style="132" customWidth="1"/>
    <col min="12034" max="12034" width="36" style="132" customWidth="1"/>
    <col min="12035" max="12037" width="14.85546875" style="132" customWidth="1"/>
    <col min="12038" max="12288" width="9.140625" style="132"/>
    <col min="12289" max="12289" width="6.85546875" style="132" customWidth="1"/>
    <col min="12290" max="12290" width="36" style="132" customWidth="1"/>
    <col min="12291" max="12293" width="14.85546875" style="132" customWidth="1"/>
    <col min="12294" max="12544" width="9.140625" style="132"/>
    <col min="12545" max="12545" width="6.85546875" style="132" customWidth="1"/>
    <col min="12546" max="12546" width="36" style="132" customWidth="1"/>
    <col min="12547" max="12549" width="14.85546875" style="132" customWidth="1"/>
    <col min="12550" max="12800" width="9.140625" style="132"/>
    <col min="12801" max="12801" width="6.85546875" style="132" customWidth="1"/>
    <col min="12802" max="12802" width="36" style="132" customWidth="1"/>
    <col min="12803" max="12805" width="14.85546875" style="132" customWidth="1"/>
    <col min="12806" max="13056" width="9.140625" style="132"/>
    <col min="13057" max="13057" width="6.85546875" style="132" customWidth="1"/>
    <col min="13058" max="13058" width="36" style="132" customWidth="1"/>
    <col min="13059" max="13061" width="14.85546875" style="132" customWidth="1"/>
    <col min="13062" max="13312" width="9.140625" style="132"/>
    <col min="13313" max="13313" width="6.85546875" style="132" customWidth="1"/>
    <col min="13314" max="13314" width="36" style="132" customWidth="1"/>
    <col min="13315" max="13317" width="14.85546875" style="132" customWidth="1"/>
    <col min="13318" max="13568" width="9.140625" style="132"/>
    <col min="13569" max="13569" width="6.85546875" style="132" customWidth="1"/>
    <col min="13570" max="13570" width="36" style="132" customWidth="1"/>
    <col min="13571" max="13573" width="14.85546875" style="132" customWidth="1"/>
    <col min="13574" max="13824" width="9.140625" style="132"/>
    <col min="13825" max="13825" width="6.85546875" style="132" customWidth="1"/>
    <col min="13826" max="13826" width="36" style="132" customWidth="1"/>
    <col min="13827" max="13829" width="14.85546875" style="132" customWidth="1"/>
    <col min="13830" max="14080" width="9.140625" style="132"/>
    <col min="14081" max="14081" width="6.85546875" style="132" customWidth="1"/>
    <col min="14082" max="14082" width="36" style="132" customWidth="1"/>
    <col min="14083" max="14085" width="14.85546875" style="132" customWidth="1"/>
    <col min="14086" max="14336" width="9.140625" style="132"/>
    <col min="14337" max="14337" width="6.85546875" style="132" customWidth="1"/>
    <col min="14338" max="14338" width="36" style="132" customWidth="1"/>
    <col min="14339" max="14341" width="14.85546875" style="132" customWidth="1"/>
    <col min="14342" max="14592" width="9.140625" style="132"/>
    <col min="14593" max="14593" width="6.85546875" style="132" customWidth="1"/>
    <col min="14594" max="14594" width="36" style="132" customWidth="1"/>
    <col min="14595" max="14597" width="14.85546875" style="132" customWidth="1"/>
    <col min="14598" max="14848" width="9.140625" style="132"/>
    <col min="14849" max="14849" width="6.85546875" style="132" customWidth="1"/>
    <col min="14850" max="14850" width="36" style="132" customWidth="1"/>
    <col min="14851" max="14853" width="14.85546875" style="132" customWidth="1"/>
    <col min="14854" max="15104" width="9.140625" style="132"/>
    <col min="15105" max="15105" width="6.85546875" style="132" customWidth="1"/>
    <col min="15106" max="15106" width="36" style="132" customWidth="1"/>
    <col min="15107" max="15109" width="14.85546875" style="132" customWidth="1"/>
    <col min="15110" max="15360" width="9.140625" style="132"/>
    <col min="15361" max="15361" width="6.85546875" style="132" customWidth="1"/>
    <col min="15362" max="15362" width="36" style="132" customWidth="1"/>
    <col min="15363" max="15365" width="14.85546875" style="132" customWidth="1"/>
    <col min="15366" max="15616" width="9.140625" style="132"/>
    <col min="15617" max="15617" width="6.85546875" style="132" customWidth="1"/>
    <col min="15618" max="15618" width="36" style="132" customWidth="1"/>
    <col min="15619" max="15621" width="14.85546875" style="132" customWidth="1"/>
    <col min="15622" max="15872" width="9.140625" style="132"/>
    <col min="15873" max="15873" width="6.85546875" style="132" customWidth="1"/>
    <col min="15874" max="15874" width="36" style="132" customWidth="1"/>
    <col min="15875" max="15877" width="14.85546875" style="132" customWidth="1"/>
    <col min="15878" max="16128" width="9.140625" style="132"/>
    <col min="16129" max="16129" width="6.85546875" style="132" customWidth="1"/>
    <col min="16130" max="16130" width="36" style="132" customWidth="1"/>
    <col min="16131" max="16133" width="14.85546875" style="132" customWidth="1"/>
    <col min="16134" max="16384" width="9.140625" style="132"/>
  </cols>
  <sheetData>
    <row r="1" spans="1:5" x14ac:dyDescent="0.25">
      <c r="C1" s="133"/>
      <c r="D1" s="23"/>
      <c r="E1" s="134" t="s">
        <v>1410</v>
      </c>
    </row>
    <row r="2" spans="1:5" x14ac:dyDescent="0.25">
      <c r="C2" s="23"/>
      <c r="E2" s="135"/>
    </row>
    <row r="3" spans="1:5" x14ac:dyDescent="0.25">
      <c r="B3" s="204" t="s">
        <v>1407</v>
      </c>
      <c r="C3" s="204"/>
      <c r="D3" s="204"/>
      <c r="E3" s="204"/>
    </row>
    <row r="4" spans="1:5" x14ac:dyDescent="0.25">
      <c r="A4" s="136"/>
      <c r="B4" s="205" t="s">
        <v>1411</v>
      </c>
      <c r="C4" s="205"/>
      <c r="D4" s="205"/>
      <c r="E4" s="205"/>
    </row>
    <row r="5" spans="1:5" x14ac:dyDescent="0.25">
      <c r="C5" s="23"/>
    </row>
    <row r="6" spans="1:5" x14ac:dyDescent="0.25">
      <c r="C6" s="137"/>
      <c r="D6" s="137"/>
      <c r="E6" s="138" t="s">
        <v>1178</v>
      </c>
    </row>
    <row r="7" spans="1:5" ht="31.5" x14ac:dyDescent="0.25">
      <c r="A7" s="121" t="s">
        <v>1397</v>
      </c>
      <c r="B7" s="121" t="s">
        <v>1398</v>
      </c>
      <c r="C7" s="121" t="s">
        <v>1409</v>
      </c>
      <c r="D7" s="121" t="s">
        <v>1433</v>
      </c>
      <c r="E7" s="121" t="s">
        <v>1166</v>
      </c>
    </row>
    <row r="8" spans="1:5" x14ac:dyDescent="0.25">
      <c r="A8" s="122" t="s">
        <v>1399</v>
      </c>
      <c r="B8" s="123" t="s">
        <v>1400</v>
      </c>
      <c r="C8" s="139">
        <v>2235</v>
      </c>
      <c r="D8" s="139">
        <v>939.83699999999999</v>
      </c>
      <c r="E8" s="139">
        <f>D8/C8*100</f>
        <v>42.050872483221475</v>
      </c>
    </row>
    <row r="9" spans="1:5" s="56" customFormat="1" x14ac:dyDescent="0.25">
      <c r="A9" s="124" t="s">
        <v>1401</v>
      </c>
      <c r="B9" s="125" t="s">
        <v>1402</v>
      </c>
      <c r="C9" s="140">
        <v>2234</v>
      </c>
      <c r="D9" s="146">
        <v>384.63299999999998</v>
      </c>
      <c r="E9" s="146">
        <f>D9/C9*100</f>
        <v>17.217233661593554</v>
      </c>
    </row>
    <row r="10" spans="1:5" s="56" customFormat="1" x14ac:dyDescent="0.25">
      <c r="A10" s="124" t="s">
        <v>1403</v>
      </c>
      <c r="B10" s="126" t="s">
        <v>1404</v>
      </c>
      <c r="C10" s="140">
        <v>2234</v>
      </c>
      <c r="D10" s="140">
        <v>626.22900000000004</v>
      </c>
      <c r="E10" s="140">
        <f>D10/C10*100</f>
        <v>28.031736794986571</v>
      </c>
    </row>
    <row r="11" spans="1:5" s="56" customFormat="1" hidden="1" x14ac:dyDescent="0.25">
      <c r="A11" s="124"/>
      <c r="B11" s="126"/>
      <c r="C11" s="140"/>
      <c r="D11" s="140"/>
      <c r="E11" s="140"/>
    </row>
    <row r="12" spans="1:5" hidden="1" x14ac:dyDescent="0.25">
      <c r="A12" s="127"/>
      <c r="B12" s="126"/>
      <c r="C12" s="142"/>
      <c r="D12" s="142"/>
      <c r="E12" s="142"/>
    </row>
    <row r="13" spans="1:5" hidden="1" x14ac:dyDescent="0.25">
      <c r="A13" s="124"/>
      <c r="B13" s="128"/>
      <c r="C13" s="143"/>
      <c r="D13" s="143"/>
      <c r="E13" s="143"/>
    </row>
    <row r="14" spans="1:5" hidden="1" x14ac:dyDescent="0.25">
      <c r="A14" s="124"/>
      <c r="B14" s="126"/>
      <c r="C14" s="140"/>
      <c r="D14" s="140"/>
      <c r="E14" s="140"/>
    </row>
    <row r="15" spans="1:5" hidden="1" x14ac:dyDescent="0.25">
      <c r="A15" s="124"/>
      <c r="B15" s="33"/>
      <c r="C15" s="140"/>
      <c r="D15" s="140"/>
      <c r="E15" s="140"/>
    </row>
    <row r="16" spans="1:5" hidden="1" x14ac:dyDescent="0.25">
      <c r="A16" s="124"/>
      <c r="B16" s="126"/>
      <c r="C16" s="142"/>
      <c r="D16" s="142"/>
      <c r="E16" s="142"/>
    </row>
    <row r="17" spans="1:5" hidden="1" x14ac:dyDescent="0.25">
      <c r="A17" s="129"/>
      <c r="B17" s="126"/>
      <c r="C17" s="143"/>
      <c r="D17" s="143"/>
      <c r="E17" s="143"/>
    </row>
    <row r="18" spans="1:5" hidden="1" x14ac:dyDescent="0.25">
      <c r="A18" s="128"/>
      <c r="B18" s="125"/>
      <c r="C18" s="140"/>
      <c r="D18" s="140"/>
      <c r="E18" s="140"/>
    </row>
    <row r="19" spans="1:5" x14ac:dyDescent="0.25">
      <c r="A19" s="130"/>
      <c r="B19" s="131" t="s">
        <v>1405</v>
      </c>
      <c r="C19" s="144">
        <f>C8+C9+C10</f>
        <v>6703</v>
      </c>
      <c r="D19" s="144">
        <f>D8+D9+D10</f>
        <v>1950.6990000000001</v>
      </c>
      <c r="E19" s="144">
        <f>D19/C19*100</f>
        <v>29.101879755333432</v>
      </c>
    </row>
    <row r="22" spans="1:5" x14ac:dyDescent="0.25">
      <c r="C22" s="145"/>
      <c r="D22" s="145"/>
      <c r="E22" s="145"/>
    </row>
  </sheetData>
  <mergeCells count="2">
    <mergeCell ref="B3:E3"/>
    <mergeCell ref="B4:E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D17" sqref="D17"/>
    </sheetView>
  </sheetViews>
  <sheetFormatPr defaultRowHeight="15.75" x14ac:dyDescent="0.25"/>
  <cols>
    <col min="1" max="1" width="6.85546875" style="132" customWidth="1"/>
    <col min="2" max="2" width="40.85546875" style="132" customWidth="1"/>
    <col min="3" max="3" width="16.7109375" style="132" customWidth="1"/>
    <col min="4" max="5" width="14.85546875" style="132" customWidth="1"/>
    <col min="6" max="256" width="9.140625" style="132"/>
    <col min="257" max="257" width="6.85546875" style="132" customWidth="1"/>
    <col min="258" max="258" width="40.85546875" style="132" customWidth="1"/>
    <col min="259" max="259" width="16.7109375" style="132" customWidth="1"/>
    <col min="260" max="261" width="14.85546875" style="132" customWidth="1"/>
    <col min="262" max="512" width="9.140625" style="132"/>
    <col min="513" max="513" width="6.85546875" style="132" customWidth="1"/>
    <col min="514" max="514" width="40.85546875" style="132" customWidth="1"/>
    <col min="515" max="515" width="16.7109375" style="132" customWidth="1"/>
    <col min="516" max="517" width="14.85546875" style="132" customWidth="1"/>
    <col min="518" max="768" width="9.140625" style="132"/>
    <col min="769" max="769" width="6.85546875" style="132" customWidth="1"/>
    <col min="770" max="770" width="40.85546875" style="132" customWidth="1"/>
    <col min="771" max="771" width="16.7109375" style="132" customWidth="1"/>
    <col min="772" max="773" width="14.85546875" style="132" customWidth="1"/>
    <col min="774" max="1024" width="9.140625" style="132"/>
    <col min="1025" max="1025" width="6.85546875" style="132" customWidth="1"/>
    <col min="1026" max="1026" width="40.85546875" style="132" customWidth="1"/>
    <col min="1027" max="1027" width="16.7109375" style="132" customWidth="1"/>
    <col min="1028" max="1029" width="14.85546875" style="132" customWidth="1"/>
    <col min="1030" max="1280" width="9.140625" style="132"/>
    <col min="1281" max="1281" width="6.85546875" style="132" customWidth="1"/>
    <col min="1282" max="1282" width="40.85546875" style="132" customWidth="1"/>
    <col min="1283" max="1283" width="16.7109375" style="132" customWidth="1"/>
    <col min="1284" max="1285" width="14.85546875" style="132" customWidth="1"/>
    <col min="1286" max="1536" width="9.140625" style="132"/>
    <col min="1537" max="1537" width="6.85546875" style="132" customWidth="1"/>
    <col min="1538" max="1538" width="40.85546875" style="132" customWidth="1"/>
    <col min="1539" max="1539" width="16.7109375" style="132" customWidth="1"/>
    <col min="1540" max="1541" width="14.85546875" style="132" customWidth="1"/>
    <col min="1542" max="1792" width="9.140625" style="132"/>
    <col min="1793" max="1793" width="6.85546875" style="132" customWidth="1"/>
    <col min="1794" max="1794" width="40.85546875" style="132" customWidth="1"/>
    <col min="1795" max="1795" width="16.7109375" style="132" customWidth="1"/>
    <col min="1796" max="1797" width="14.85546875" style="132" customWidth="1"/>
    <col min="1798" max="2048" width="9.140625" style="132"/>
    <col min="2049" max="2049" width="6.85546875" style="132" customWidth="1"/>
    <col min="2050" max="2050" width="40.85546875" style="132" customWidth="1"/>
    <col min="2051" max="2051" width="16.7109375" style="132" customWidth="1"/>
    <col min="2052" max="2053" width="14.85546875" style="132" customWidth="1"/>
    <col min="2054" max="2304" width="9.140625" style="132"/>
    <col min="2305" max="2305" width="6.85546875" style="132" customWidth="1"/>
    <col min="2306" max="2306" width="40.85546875" style="132" customWidth="1"/>
    <col min="2307" max="2307" width="16.7109375" style="132" customWidth="1"/>
    <col min="2308" max="2309" width="14.85546875" style="132" customWidth="1"/>
    <col min="2310" max="2560" width="9.140625" style="132"/>
    <col min="2561" max="2561" width="6.85546875" style="132" customWidth="1"/>
    <col min="2562" max="2562" width="40.85546875" style="132" customWidth="1"/>
    <col min="2563" max="2563" width="16.7109375" style="132" customWidth="1"/>
    <col min="2564" max="2565" width="14.85546875" style="132" customWidth="1"/>
    <col min="2566" max="2816" width="9.140625" style="132"/>
    <col min="2817" max="2817" width="6.85546875" style="132" customWidth="1"/>
    <col min="2818" max="2818" width="40.85546875" style="132" customWidth="1"/>
    <col min="2819" max="2819" width="16.7109375" style="132" customWidth="1"/>
    <col min="2820" max="2821" width="14.85546875" style="132" customWidth="1"/>
    <col min="2822" max="3072" width="9.140625" style="132"/>
    <col min="3073" max="3073" width="6.85546875" style="132" customWidth="1"/>
    <col min="3074" max="3074" width="40.85546875" style="132" customWidth="1"/>
    <col min="3075" max="3075" width="16.7109375" style="132" customWidth="1"/>
    <col min="3076" max="3077" width="14.85546875" style="132" customWidth="1"/>
    <col min="3078" max="3328" width="9.140625" style="132"/>
    <col min="3329" max="3329" width="6.85546875" style="132" customWidth="1"/>
    <col min="3330" max="3330" width="40.85546875" style="132" customWidth="1"/>
    <col min="3331" max="3331" width="16.7109375" style="132" customWidth="1"/>
    <col min="3332" max="3333" width="14.85546875" style="132" customWidth="1"/>
    <col min="3334" max="3584" width="9.140625" style="132"/>
    <col min="3585" max="3585" width="6.85546875" style="132" customWidth="1"/>
    <col min="3586" max="3586" width="40.85546875" style="132" customWidth="1"/>
    <col min="3587" max="3587" width="16.7109375" style="132" customWidth="1"/>
    <col min="3588" max="3589" width="14.85546875" style="132" customWidth="1"/>
    <col min="3590" max="3840" width="9.140625" style="132"/>
    <col min="3841" max="3841" width="6.85546875" style="132" customWidth="1"/>
    <col min="3842" max="3842" width="40.85546875" style="132" customWidth="1"/>
    <col min="3843" max="3843" width="16.7109375" style="132" customWidth="1"/>
    <col min="3844" max="3845" width="14.85546875" style="132" customWidth="1"/>
    <col min="3846" max="4096" width="9.140625" style="132"/>
    <col min="4097" max="4097" width="6.85546875" style="132" customWidth="1"/>
    <col min="4098" max="4098" width="40.85546875" style="132" customWidth="1"/>
    <col min="4099" max="4099" width="16.7109375" style="132" customWidth="1"/>
    <col min="4100" max="4101" width="14.85546875" style="132" customWidth="1"/>
    <col min="4102" max="4352" width="9.140625" style="132"/>
    <col min="4353" max="4353" width="6.85546875" style="132" customWidth="1"/>
    <col min="4354" max="4354" width="40.85546875" style="132" customWidth="1"/>
    <col min="4355" max="4355" width="16.7109375" style="132" customWidth="1"/>
    <col min="4356" max="4357" width="14.85546875" style="132" customWidth="1"/>
    <col min="4358" max="4608" width="9.140625" style="132"/>
    <col min="4609" max="4609" width="6.85546875" style="132" customWidth="1"/>
    <col min="4610" max="4610" width="40.85546875" style="132" customWidth="1"/>
    <col min="4611" max="4611" width="16.7109375" style="132" customWidth="1"/>
    <col min="4612" max="4613" width="14.85546875" style="132" customWidth="1"/>
    <col min="4614" max="4864" width="9.140625" style="132"/>
    <col min="4865" max="4865" width="6.85546875" style="132" customWidth="1"/>
    <col min="4866" max="4866" width="40.85546875" style="132" customWidth="1"/>
    <col min="4867" max="4867" width="16.7109375" style="132" customWidth="1"/>
    <col min="4868" max="4869" width="14.85546875" style="132" customWidth="1"/>
    <col min="4870" max="5120" width="9.140625" style="132"/>
    <col min="5121" max="5121" width="6.85546875" style="132" customWidth="1"/>
    <col min="5122" max="5122" width="40.85546875" style="132" customWidth="1"/>
    <col min="5123" max="5123" width="16.7109375" style="132" customWidth="1"/>
    <col min="5124" max="5125" width="14.85546875" style="132" customWidth="1"/>
    <col min="5126" max="5376" width="9.140625" style="132"/>
    <col min="5377" max="5377" width="6.85546875" style="132" customWidth="1"/>
    <col min="5378" max="5378" width="40.85546875" style="132" customWidth="1"/>
    <col min="5379" max="5379" width="16.7109375" style="132" customWidth="1"/>
    <col min="5380" max="5381" width="14.85546875" style="132" customWidth="1"/>
    <col min="5382" max="5632" width="9.140625" style="132"/>
    <col min="5633" max="5633" width="6.85546875" style="132" customWidth="1"/>
    <col min="5634" max="5634" width="40.85546875" style="132" customWidth="1"/>
    <col min="5635" max="5635" width="16.7109375" style="132" customWidth="1"/>
    <col min="5636" max="5637" width="14.85546875" style="132" customWidth="1"/>
    <col min="5638" max="5888" width="9.140625" style="132"/>
    <col min="5889" max="5889" width="6.85546875" style="132" customWidth="1"/>
    <col min="5890" max="5890" width="40.85546875" style="132" customWidth="1"/>
    <col min="5891" max="5891" width="16.7109375" style="132" customWidth="1"/>
    <col min="5892" max="5893" width="14.85546875" style="132" customWidth="1"/>
    <col min="5894" max="6144" width="9.140625" style="132"/>
    <col min="6145" max="6145" width="6.85546875" style="132" customWidth="1"/>
    <col min="6146" max="6146" width="40.85546875" style="132" customWidth="1"/>
    <col min="6147" max="6147" width="16.7109375" style="132" customWidth="1"/>
    <col min="6148" max="6149" width="14.85546875" style="132" customWidth="1"/>
    <col min="6150" max="6400" width="9.140625" style="132"/>
    <col min="6401" max="6401" width="6.85546875" style="132" customWidth="1"/>
    <col min="6402" max="6402" width="40.85546875" style="132" customWidth="1"/>
    <col min="6403" max="6403" width="16.7109375" style="132" customWidth="1"/>
    <col min="6404" max="6405" width="14.85546875" style="132" customWidth="1"/>
    <col min="6406" max="6656" width="9.140625" style="132"/>
    <col min="6657" max="6657" width="6.85546875" style="132" customWidth="1"/>
    <col min="6658" max="6658" width="40.85546875" style="132" customWidth="1"/>
    <col min="6659" max="6659" width="16.7109375" style="132" customWidth="1"/>
    <col min="6660" max="6661" width="14.85546875" style="132" customWidth="1"/>
    <col min="6662" max="6912" width="9.140625" style="132"/>
    <col min="6913" max="6913" width="6.85546875" style="132" customWidth="1"/>
    <col min="6914" max="6914" width="40.85546875" style="132" customWidth="1"/>
    <col min="6915" max="6915" width="16.7109375" style="132" customWidth="1"/>
    <col min="6916" max="6917" width="14.85546875" style="132" customWidth="1"/>
    <col min="6918" max="7168" width="9.140625" style="132"/>
    <col min="7169" max="7169" width="6.85546875" style="132" customWidth="1"/>
    <col min="7170" max="7170" width="40.85546875" style="132" customWidth="1"/>
    <col min="7171" max="7171" width="16.7109375" style="132" customWidth="1"/>
    <col min="7172" max="7173" width="14.85546875" style="132" customWidth="1"/>
    <col min="7174" max="7424" width="9.140625" style="132"/>
    <col min="7425" max="7425" width="6.85546875" style="132" customWidth="1"/>
    <col min="7426" max="7426" width="40.85546875" style="132" customWidth="1"/>
    <col min="7427" max="7427" width="16.7109375" style="132" customWidth="1"/>
    <col min="7428" max="7429" width="14.85546875" style="132" customWidth="1"/>
    <col min="7430" max="7680" width="9.140625" style="132"/>
    <col min="7681" max="7681" width="6.85546875" style="132" customWidth="1"/>
    <col min="7682" max="7682" width="40.85546875" style="132" customWidth="1"/>
    <col min="7683" max="7683" width="16.7109375" style="132" customWidth="1"/>
    <col min="7684" max="7685" width="14.85546875" style="132" customWidth="1"/>
    <col min="7686" max="7936" width="9.140625" style="132"/>
    <col min="7937" max="7937" width="6.85546875" style="132" customWidth="1"/>
    <col min="7938" max="7938" width="40.85546875" style="132" customWidth="1"/>
    <col min="7939" max="7939" width="16.7109375" style="132" customWidth="1"/>
    <col min="7940" max="7941" width="14.85546875" style="132" customWidth="1"/>
    <col min="7942" max="8192" width="9.140625" style="132"/>
    <col min="8193" max="8193" width="6.85546875" style="132" customWidth="1"/>
    <col min="8194" max="8194" width="40.85546875" style="132" customWidth="1"/>
    <col min="8195" max="8195" width="16.7109375" style="132" customWidth="1"/>
    <col min="8196" max="8197" width="14.85546875" style="132" customWidth="1"/>
    <col min="8198" max="8448" width="9.140625" style="132"/>
    <col min="8449" max="8449" width="6.85546875" style="132" customWidth="1"/>
    <col min="8450" max="8450" width="40.85546875" style="132" customWidth="1"/>
    <col min="8451" max="8451" width="16.7109375" style="132" customWidth="1"/>
    <col min="8452" max="8453" width="14.85546875" style="132" customWidth="1"/>
    <col min="8454" max="8704" width="9.140625" style="132"/>
    <col min="8705" max="8705" width="6.85546875" style="132" customWidth="1"/>
    <col min="8706" max="8706" width="40.85546875" style="132" customWidth="1"/>
    <col min="8707" max="8707" width="16.7109375" style="132" customWidth="1"/>
    <col min="8708" max="8709" width="14.85546875" style="132" customWidth="1"/>
    <col min="8710" max="8960" width="9.140625" style="132"/>
    <col min="8961" max="8961" width="6.85546875" style="132" customWidth="1"/>
    <col min="8962" max="8962" width="40.85546875" style="132" customWidth="1"/>
    <col min="8963" max="8963" width="16.7109375" style="132" customWidth="1"/>
    <col min="8964" max="8965" width="14.85546875" style="132" customWidth="1"/>
    <col min="8966" max="9216" width="9.140625" style="132"/>
    <col min="9217" max="9217" width="6.85546875" style="132" customWidth="1"/>
    <col min="9218" max="9218" width="40.85546875" style="132" customWidth="1"/>
    <col min="9219" max="9219" width="16.7109375" style="132" customWidth="1"/>
    <col min="9220" max="9221" width="14.85546875" style="132" customWidth="1"/>
    <col min="9222" max="9472" width="9.140625" style="132"/>
    <col min="9473" max="9473" width="6.85546875" style="132" customWidth="1"/>
    <col min="9474" max="9474" width="40.85546875" style="132" customWidth="1"/>
    <col min="9475" max="9475" width="16.7109375" style="132" customWidth="1"/>
    <col min="9476" max="9477" width="14.85546875" style="132" customWidth="1"/>
    <col min="9478" max="9728" width="9.140625" style="132"/>
    <col min="9729" max="9729" width="6.85546875" style="132" customWidth="1"/>
    <col min="9730" max="9730" width="40.85546875" style="132" customWidth="1"/>
    <col min="9731" max="9731" width="16.7109375" style="132" customWidth="1"/>
    <col min="9732" max="9733" width="14.85546875" style="132" customWidth="1"/>
    <col min="9734" max="9984" width="9.140625" style="132"/>
    <col min="9985" max="9985" width="6.85546875" style="132" customWidth="1"/>
    <col min="9986" max="9986" width="40.85546875" style="132" customWidth="1"/>
    <col min="9987" max="9987" width="16.7109375" style="132" customWidth="1"/>
    <col min="9988" max="9989" width="14.85546875" style="132" customWidth="1"/>
    <col min="9990" max="10240" width="9.140625" style="132"/>
    <col min="10241" max="10241" width="6.85546875" style="132" customWidth="1"/>
    <col min="10242" max="10242" width="40.85546875" style="132" customWidth="1"/>
    <col min="10243" max="10243" width="16.7109375" style="132" customWidth="1"/>
    <col min="10244" max="10245" width="14.85546875" style="132" customWidth="1"/>
    <col min="10246" max="10496" width="9.140625" style="132"/>
    <col min="10497" max="10497" width="6.85546875" style="132" customWidth="1"/>
    <col min="10498" max="10498" width="40.85546875" style="132" customWidth="1"/>
    <col min="10499" max="10499" width="16.7109375" style="132" customWidth="1"/>
    <col min="10500" max="10501" width="14.85546875" style="132" customWidth="1"/>
    <col min="10502" max="10752" width="9.140625" style="132"/>
    <col min="10753" max="10753" width="6.85546875" style="132" customWidth="1"/>
    <col min="10754" max="10754" width="40.85546875" style="132" customWidth="1"/>
    <col min="10755" max="10755" width="16.7109375" style="132" customWidth="1"/>
    <col min="10756" max="10757" width="14.85546875" style="132" customWidth="1"/>
    <col min="10758" max="11008" width="9.140625" style="132"/>
    <col min="11009" max="11009" width="6.85546875" style="132" customWidth="1"/>
    <col min="11010" max="11010" width="40.85546875" style="132" customWidth="1"/>
    <col min="11011" max="11011" width="16.7109375" style="132" customWidth="1"/>
    <col min="11012" max="11013" width="14.85546875" style="132" customWidth="1"/>
    <col min="11014" max="11264" width="9.140625" style="132"/>
    <col min="11265" max="11265" width="6.85546875" style="132" customWidth="1"/>
    <col min="11266" max="11266" width="40.85546875" style="132" customWidth="1"/>
    <col min="11267" max="11267" width="16.7109375" style="132" customWidth="1"/>
    <col min="11268" max="11269" width="14.85546875" style="132" customWidth="1"/>
    <col min="11270" max="11520" width="9.140625" style="132"/>
    <col min="11521" max="11521" width="6.85546875" style="132" customWidth="1"/>
    <col min="11522" max="11522" width="40.85546875" style="132" customWidth="1"/>
    <col min="11523" max="11523" width="16.7109375" style="132" customWidth="1"/>
    <col min="11524" max="11525" width="14.85546875" style="132" customWidth="1"/>
    <col min="11526" max="11776" width="9.140625" style="132"/>
    <col min="11777" max="11777" width="6.85546875" style="132" customWidth="1"/>
    <col min="11778" max="11778" width="40.85546875" style="132" customWidth="1"/>
    <col min="11779" max="11779" width="16.7109375" style="132" customWidth="1"/>
    <col min="11780" max="11781" width="14.85546875" style="132" customWidth="1"/>
    <col min="11782" max="12032" width="9.140625" style="132"/>
    <col min="12033" max="12033" width="6.85546875" style="132" customWidth="1"/>
    <col min="12034" max="12034" width="40.85546875" style="132" customWidth="1"/>
    <col min="12035" max="12035" width="16.7109375" style="132" customWidth="1"/>
    <col min="12036" max="12037" width="14.85546875" style="132" customWidth="1"/>
    <col min="12038" max="12288" width="9.140625" style="132"/>
    <col min="12289" max="12289" width="6.85546875" style="132" customWidth="1"/>
    <col min="12290" max="12290" width="40.85546875" style="132" customWidth="1"/>
    <col min="12291" max="12291" width="16.7109375" style="132" customWidth="1"/>
    <col min="12292" max="12293" width="14.85546875" style="132" customWidth="1"/>
    <col min="12294" max="12544" width="9.140625" style="132"/>
    <col min="12545" max="12545" width="6.85546875" style="132" customWidth="1"/>
    <col min="12546" max="12546" width="40.85546875" style="132" customWidth="1"/>
    <col min="12547" max="12547" width="16.7109375" style="132" customWidth="1"/>
    <col min="12548" max="12549" width="14.85546875" style="132" customWidth="1"/>
    <col min="12550" max="12800" width="9.140625" style="132"/>
    <col min="12801" max="12801" width="6.85546875" style="132" customWidth="1"/>
    <col min="12802" max="12802" width="40.85546875" style="132" customWidth="1"/>
    <col min="12803" max="12803" width="16.7109375" style="132" customWidth="1"/>
    <col min="12804" max="12805" width="14.85546875" style="132" customWidth="1"/>
    <col min="12806" max="13056" width="9.140625" style="132"/>
    <col min="13057" max="13057" width="6.85546875" style="132" customWidth="1"/>
    <col min="13058" max="13058" width="40.85546875" style="132" customWidth="1"/>
    <col min="13059" max="13059" width="16.7109375" style="132" customWidth="1"/>
    <col min="13060" max="13061" width="14.85546875" style="132" customWidth="1"/>
    <col min="13062" max="13312" width="9.140625" style="132"/>
    <col min="13313" max="13313" width="6.85546875" style="132" customWidth="1"/>
    <col min="13314" max="13314" width="40.85546875" style="132" customWidth="1"/>
    <col min="13315" max="13315" width="16.7109375" style="132" customWidth="1"/>
    <col min="13316" max="13317" width="14.85546875" style="132" customWidth="1"/>
    <col min="13318" max="13568" width="9.140625" style="132"/>
    <col min="13569" max="13569" width="6.85546875" style="132" customWidth="1"/>
    <col min="13570" max="13570" width="40.85546875" style="132" customWidth="1"/>
    <col min="13571" max="13571" width="16.7109375" style="132" customWidth="1"/>
    <col min="13572" max="13573" width="14.85546875" style="132" customWidth="1"/>
    <col min="13574" max="13824" width="9.140625" style="132"/>
    <col min="13825" max="13825" width="6.85546875" style="132" customWidth="1"/>
    <col min="13826" max="13826" width="40.85546875" style="132" customWidth="1"/>
    <col min="13827" max="13827" width="16.7109375" style="132" customWidth="1"/>
    <col min="13828" max="13829" width="14.85546875" style="132" customWidth="1"/>
    <col min="13830" max="14080" width="9.140625" style="132"/>
    <col min="14081" max="14081" width="6.85546875" style="132" customWidth="1"/>
    <col min="14082" max="14082" width="40.85546875" style="132" customWidth="1"/>
    <col min="14083" max="14083" width="16.7109375" style="132" customWidth="1"/>
    <col min="14084" max="14085" width="14.85546875" style="132" customWidth="1"/>
    <col min="14086" max="14336" width="9.140625" style="132"/>
    <col min="14337" max="14337" width="6.85546875" style="132" customWidth="1"/>
    <col min="14338" max="14338" width="40.85546875" style="132" customWidth="1"/>
    <col min="14339" max="14339" width="16.7109375" style="132" customWidth="1"/>
    <col min="14340" max="14341" width="14.85546875" style="132" customWidth="1"/>
    <col min="14342" max="14592" width="9.140625" style="132"/>
    <col min="14593" max="14593" width="6.85546875" style="132" customWidth="1"/>
    <col min="14594" max="14594" width="40.85546875" style="132" customWidth="1"/>
    <col min="14595" max="14595" width="16.7109375" style="132" customWidth="1"/>
    <col min="14596" max="14597" width="14.85546875" style="132" customWidth="1"/>
    <col min="14598" max="14848" width="9.140625" style="132"/>
    <col min="14849" max="14849" width="6.85546875" style="132" customWidth="1"/>
    <col min="14850" max="14850" width="40.85546875" style="132" customWidth="1"/>
    <col min="14851" max="14851" width="16.7109375" style="132" customWidth="1"/>
    <col min="14852" max="14853" width="14.85546875" style="132" customWidth="1"/>
    <col min="14854" max="15104" width="9.140625" style="132"/>
    <col min="15105" max="15105" width="6.85546875" style="132" customWidth="1"/>
    <col min="15106" max="15106" width="40.85546875" style="132" customWidth="1"/>
    <col min="15107" max="15107" width="16.7109375" style="132" customWidth="1"/>
    <col min="15108" max="15109" width="14.85546875" style="132" customWidth="1"/>
    <col min="15110" max="15360" width="9.140625" style="132"/>
    <col min="15361" max="15361" width="6.85546875" style="132" customWidth="1"/>
    <col min="15362" max="15362" width="40.85546875" style="132" customWidth="1"/>
    <col min="15363" max="15363" width="16.7109375" style="132" customWidth="1"/>
    <col min="15364" max="15365" width="14.85546875" style="132" customWidth="1"/>
    <col min="15366" max="15616" width="9.140625" style="132"/>
    <col min="15617" max="15617" width="6.85546875" style="132" customWidth="1"/>
    <col min="15618" max="15618" width="40.85546875" style="132" customWidth="1"/>
    <col min="15619" max="15619" width="16.7109375" style="132" customWidth="1"/>
    <col min="15620" max="15621" width="14.85546875" style="132" customWidth="1"/>
    <col min="15622" max="15872" width="9.140625" style="132"/>
    <col min="15873" max="15873" width="6.85546875" style="132" customWidth="1"/>
    <col min="15874" max="15874" width="40.85546875" style="132" customWidth="1"/>
    <col min="15875" max="15875" width="16.7109375" style="132" customWidth="1"/>
    <col min="15876" max="15877" width="14.85546875" style="132" customWidth="1"/>
    <col min="15878" max="16128" width="9.140625" style="132"/>
    <col min="16129" max="16129" width="6.85546875" style="132" customWidth="1"/>
    <col min="16130" max="16130" width="40.85546875" style="132" customWidth="1"/>
    <col min="16131" max="16131" width="16.7109375" style="132" customWidth="1"/>
    <col min="16132" max="16133" width="14.85546875" style="132" customWidth="1"/>
    <col min="16134" max="16384" width="9.140625" style="132"/>
  </cols>
  <sheetData>
    <row r="1" spans="1:5" x14ac:dyDescent="0.25">
      <c r="B1" s="133"/>
      <c r="C1" s="133"/>
      <c r="D1" s="23"/>
      <c r="E1" s="134" t="s">
        <v>1412</v>
      </c>
    </row>
    <row r="2" spans="1:5" x14ac:dyDescent="0.25">
      <c r="C2" s="23"/>
      <c r="E2" s="135"/>
    </row>
    <row r="3" spans="1:5" x14ac:dyDescent="0.25">
      <c r="B3" s="204" t="s">
        <v>1407</v>
      </c>
      <c r="C3" s="204"/>
      <c r="D3" s="204"/>
      <c r="E3" s="204"/>
    </row>
    <row r="4" spans="1:5" x14ac:dyDescent="0.25">
      <c r="A4" s="136"/>
      <c r="B4" s="205" t="s">
        <v>1413</v>
      </c>
      <c r="C4" s="205"/>
      <c r="D4" s="205"/>
      <c r="E4" s="205"/>
    </row>
    <row r="5" spans="1:5" x14ac:dyDescent="0.25">
      <c r="C5" s="23"/>
    </row>
    <row r="6" spans="1:5" x14ac:dyDescent="0.25">
      <c r="C6" s="137"/>
      <c r="D6" s="137"/>
      <c r="E6" s="138" t="s">
        <v>1178</v>
      </c>
    </row>
    <row r="7" spans="1:5" ht="31.5" x14ac:dyDescent="0.25">
      <c r="A7" s="121" t="s">
        <v>1397</v>
      </c>
      <c r="B7" s="121" t="s">
        <v>1398</v>
      </c>
      <c r="C7" s="121" t="s">
        <v>1409</v>
      </c>
      <c r="D7" s="121" t="s">
        <v>1433</v>
      </c>
      <c r="E7" s="121" t="s">
        <v>1166</v>
      </c>
    </row>
    <row r="8" spans="1:5" ht="78.75" x14ac:dyDescent="0.25">
      <c r="A8" s="121"/>
      <c r="B8" s="121" t="s">
        <v>1414</v>
      </c>
      <c r="C8" s="121"/>
      <c r="D8" s="121"/>
      <c r="E8" s="121"/>
    </row>
    <row r="9" spans="1:5" x14ac:dyDescent="0.25">
      <c r="A9" s="122" t="s">
        <v>1399</v>
      </c>
      <c r="B9" s="123" t="s">
        <v>1400</v>
      </c>
      <c r="C9" s="139">
        <v>1</v>
      </c>
      <c r="D9" s="139">
        <v>0</v>
      </c>
      <c r="E9" s="139">
        <f>D9/C9*100</f>
        <v>0</v>
      </c>
    </row>
    <row r="10" spans="1:5" s="56" customFormat="1" x14ac:dyDescent="0.25">
      <c r="A10" s="124" t="s">
        <v>1401</v>
      </c>
      <c r="B10" s="125" t="s">
        <v>1402</v>
      </c>
      <c r="C10" s="140">
        <v>1</v>
      </c>
      <c r="D10" s="140">
        <v>0</v>
      </c>
      <c r="E10" s="140">
        <f>D10/C10*100</f>
        <v>0</v>
      </c>
    </row>
    <row r="11" spans="1:5" s="56" customFormat="1" x14ac:dyDescent="0.25">
      <c r="A11" s="124" t="s">
        <v>1403</v>
      </c>
      <c r="B11" s="126" t="s">
        <v>1404</v>
      </c>
      <c r="C11" s="140">
        <v>1</v>
      </c>
      <c r="D11" s="147">
        <v>0</v>
      </c>
      <c r="E11" s="140">
        <f>D11/C11*100</f>
        <v>0</v>
      </c>
    </row>
    <row r="12" spans="1:5" s="56" customFormat="1" x14ac:dyDescent="0.25">
      <c r="A12" s="124"/>
      <c r="B12" s="126" t="s">
        <v>1415</v>
      </c>
      <c r="C12" s="140">
        <f>SUM(C9:C11)</f>
        <v>3</v>
      </c>
      <c r="D12" s="140">
        <f>SUM(D9:D11)</f>
        <v>0</v>
      </c>
      <c r="E12" s="140">
        <f>D12/C12*100</f>
        <v>0</v>
      </c>
    </row>
    <row r="13" spans="1:5" ht="47.25" x14ac:dyDescent="0.25">
      <c r="A13" s="127"/>
      <c r="B13" s="148" t="s">
        <v>1416</v>
      </c>
      <c r="C13" s="142"/>
      <c r="D13" s="142"/>
      <c r="E13" s="142"/>
    </row>
    <row r="14" spans="1:5" x14ac:dyDescent="0.25">
      <c r="A14" s="122" t="s">
        <v>1399</v>
      </c>
      <c r="B14" s="123" t="s">
        <v>1400</v>
      </c>
      <c r="C14" s="139">
        <v>289.39999999999998</v>
      </c>
      <c r="D14" s="139">
        <v>66.614000000000004</v>
      </c>
      <c r="E14" s="139">
        <f>D14/C14*100</f>
        <v>23.017968210089844</v>
      </c>
    </row>
    <row r="15" spans="1:5" x14ac:dyDescent="0.25">
      <c r="A15" s="124" t="s">
        <v>1401</v>
      </c>
      <c r="B15" s="125" t="s">
        <v>1402</v>
      </c>
      <c r="C15" s="140">
        <v>361.9</v>
      </c>
      <c r="D15" s="140">
        <v>66.614000000000004</v>
      </c>
      <c r="E15" s="140">
        <f>D15/C15*100</f>
        <v>18.406742193976239</v>
      </c>
    </row>
    <row r="16" spans="1:5" x14ac:dyDescent="0.25">
      <c r="A16" s="124" t="s">
        <v>1403</v>
      </c>
      <c r="B16" s="126" t="s">
        <v>1404</v>
      </c>
      <c r="C16" s="140">
        <v>217.1</v>
      </c>
      <c r="D16" s="140">
        <v>49.959000000000003</v>
      </c>
      <c r="E16" s="140">
        <f>D16/C16*100</f>
        <v>23.011976047904191</v>
      </c>
    </row>
    <row r="17" spans="1:5" x14ac:dyDescent="0.25">
      <c r="A17" s="124"/>
      <c r="B17" s="126" t="s">
        <v>1415</v>
      </c>
      <c r="C17" s="142">
        <f>SUM(C14:C16)</f>
        <v>868.4</v>
      </c>
      <c r="D17" s="142">
        <f>SUM(D14:D16)</f>
        <v>183.18700000000001</v>
      </c>
      <c r="E17" s="142">
        <f>D17/C17*100</f>
        <v>21.094771994472595</v>
      </c>
    </row>
    <row r="18" spans="1:5" hidden="1" x14ac:dyDescent="0.25">
      <c r="A18" s="129"/>
      <c r="B18" s="126"/>
      <c r="C18" s="143"/>
      <c r="D18" s="143"/>
      <c r="E18" s="143"/>
    </row>
    <row r="19" spans="1:5" hidden="1" x14ac:dyDescent="0.25">
      <c r="A19" s="128"/>
      <c r="B19" s="125"/>
      <c r="C19" s="140"/>
      <c r="D19" s="140"/>
      <c r="E19" s="140"/>
    </row>
    <row r="20" spans="1:5" x14ac:dyDescent="0.25">
      <c r="A20" s="130"/>
      <c r="B20" s="131" t="s">
        <v>1405</v>
      </c>
      <c r="C20" s="144">
        <f>C12+C17</f>
        <v>871.4</v>
      </c>
      <c r="D20" s="144">
        <f>D12+D17</f>
        <v>183.18700000000001</v>
      </c>
      <c r="E20" s="144">
        <f>E12</f>
        <v>0</v>
      </c>
    </row>
    <row r="23" spans="1:5" x14ac:dyDescent="0.25">
      <c r="C23" s="145"/>
      <c r="D23" s="145"/>
      <c r="E23" s="145"/>
    </row>
  </sheetData>
  <mergeCells count="2">
    <mergeCell ref="B3:E3"/>
    <mergeCell ref="B4:E4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D11" sqref="D11"/>
    </sheetView>
  </sheetViews>
  <sheetFormatPr defaultRowHeight="15.75" x14ac:dyDescent="0.25"/>
  <cols>
    <col min="1" max="1" width="6.85546875" style="132" customWidth="1"/>
    <col min="2" max="2" width="39.5703125" style="132" customWidth="1"/>
    <col min="3" max="3" width="17.42578125" style="132" customWidth="1"/>
    <col min="4" max="4" width="13" style="132" customWidth="1"/>
    <col min="5" max="5" width="16.28515625" style="132" customWidth="1"/>
    <col min="6" max="256" width="9.140625" style="132"/>
    <col min="257" max="257" width="6.85546875" style="132" customWidth="1"/>
    <col min="258" max="258" width="39.5703125" style="132" customWidth="1"/>
    <col min="259" max="259" width="17.42578125" style="132" customWidth="1"/>
    <col min="260" max="260" width="13" style="132" customWidth="1"/>
    <col min="261" max="261" width="16.28515625" style="132" customWidth="1"/>
    <col min="262" max="512" width="9.140625" style="132"/>
    <col min="513" max="513" width="6.85546875" style="132" customWidth="1"/>
    <col min="514" max="514" width="39.5703125" style="132" customWidth="1"/>
    <col min="515" max="515" width="17.42578125" style="132" customWidth="1"/>
    <col min="516" max="516" width="13" style="132" customWidth="1"/>
    <col min="517" max="517" width="16.28515625" style="132" customWidth="1"/>
    <col min="518" max="768" width="9.140625" style="132"/>
    <col min="769" max="769" width="6.85546875" style="132" customWidth="1"/>
    <col min="770" max="770" width="39.5703125" style="132" customWidth="1"/>
    <col min="771" max="771" width="17.42578125" style="132" customWidth="1"/>
    <col min="772" max="772" width="13" style="132" customWidth="1"/>
    <col min="773" max="773" width="16.28515625" style="132" customWidth="1"/>
    <col min="774" max="1024" width="9.140625" style="132"/>
    <col min="1025" max="1025" width="6.85546875" style="132" customWidth="1"/>
    <col min="1026" max="1026" width="39.5703125" style="132" customWidth="1"/>
    <col min="1027" max="1027" width="17.42578125" style="132" customWidth="1"/>
    <col min="1028" max="1028" width="13" style="132" customWidth="1"/>
    <col min="1029" max="1029" width="16.28515625" style="132" customWidth="1"/>
    <col min="1030" max="1280" width="9.140625" style="132"/>
    <col min="1281" max="1281" width="6.85546875" style="132" customWidth="1"/>
    <col min="1282" max="1282" width="39.5703125" style="132" customWidth="1"/>
    <col min="1283" max="1283" width="17.42578125" style="132" customWidth="1"/>
    <col min="1284" max="1284" width="13" style="132" customWidth="1"/>
    <col min="1285" max="1285" width="16.28515625" style="132" customWidth="1"/>
    <col min="1286" max="1536" width="9.140625" style="132"/>
    <col min="1537" max="1537" width="6.85546875" style="132" customWidth="1"/>
    <col min="1538" max="1538" width="39.5703125" style="132" customWidth="1"/>
    <col min="1539" max="1539" width="17.42578125" style="132" customWidth="1"/>
    <col min="1540" max="1540" width="13" style="132" customWidth="1"/>
    <col min="1541" max="1541" width="16.28515625" style="132" customWidth="1"/>
    <col min="1542" max="1792" width="9.140625" style="132"/>
    <col min="1793" max="1793" width="6.85546875" style="132" customWidth="1"/>
    <col min="1794" max="1794" width="39.5703125" style="132" customWidth="1"/>
    <col min="1795" max="1795" width="17.42578125" style="132" customWidth="1"/>
    <col min="1796" max="1796" width="13" style="132" customWidth="1"/>
    <col min="1797" max="1797" width="16.28515625" style="132" customWidth="1"/>
    <col min="1798" max="2048" width="9.140625" style="132"/>
    <col min="2049" max="2049" width="6.85546875" style="132" customWidth="1"/>
    <col min="2050" max="2050" width="39.5703125" style="132" customWidth="1"/>
    <col min="2051" max="2051" width="17.42578125" style="132" customWidth="1"/>
    <col min="2052" max="2052" width="13" style="132" customWidth="1"/>
    <col min="2053" max="2053" width="16.28515625" style="132" customWidth="1"/>
    <col min="2054" max="2304" width="9.140625" style="132"/>
    <col min="2305" max="2305" width="6.85546875" style="132" customWidth="1"/>
    <col min="2306" max="2306" width="39.5703125" style="132" customWidth="1"/>
    <col min="2307" max="2307" width="17.42578125" style="132" customWidth="1"/>
    <col min="2308" max="2308" width="13" style="132" customWidth="1"/>
    <col min="2309" max="2309" width="16.28515625" style="132" customWidth="1"/>
    <col min="2310" max="2560" width="9.140625" style="132"/>
    <col min="2561" max="2561" width="6.85546875" style="132" customWidth="1"/>
    <col min="2562" max="2562" width="39.5703125" style="132" customWidth="1"/>
    <col min="2563" max="2563" width="17.42578125" style="132" customWidth="1"/>
    <col min="2564" max="2564" width="13" style="132" customWidth="1"/>
    <col min="2565" max="2565" width="16.28515625" style="132" customWidth="1"/>
    <col min="2566" max="2816" width="9.140625" style="132"/>
    <col min="2817" max="2817" width="6.85546875" style="132" customWidth="1"/>
    <col min="2818" max="2818" width="39.5703125" style="132" customWidth="1"/>
    <col min="2819" max="2819" width="17.42578125" style="132" customWidth="1"/>
    <col min="2820" max="2820" width="13" style="132" customWidth="1"/>
    <col min="2821" max="2821" width="16.28515625" style="132" customWidth="1"/>
    <col min="2822" max="3072" width="9.140625" style="132"/>
    <col min="3073" max="3073" width="6.85546875" style="132" customWidth="1"/>
    <col min="3074" max="3074" width="39.5703125" style="132" customWidth="1"/>
    <col min="3075" max="3075" width="17.42578125" style="132" customWidth="1"/>
    <col min="3076" max="3076" width="13" style="132" customWidth="1"/>
    <col min="3077" max="3077" width="16.28515625" style="132" customWidth="1"/>
    <col min="3078" max="3328" width="9.140625" style="132"/>
    <col min="3329" max="3329" width="6.85546875" style="132" customWidth="1"/>
    <col min="3330" max="3330" width="39.5703125" style="132" customWidth="1"/>
    <col min="3331" max="3331" width="17.42578125" style="132" customWidth="1"/>
    <col min="3332" max="3332" width="13" style="132" customWidth="1"/>
    <col min="3333" max="3333" width="16.28515625" style="132" customWidth="1"/>
    <col min="3334" max="3584" width="9.140625" style="132"/>
    <col min="3585" max="3585" width="6.85546875" style="132" customWidth="1"/>
    <col min="3586" max="3586" width="39.5703125" style="132" customWidth="1"/>
    <col min="3587" max="3587" width="17.42578125" style="132" customWidth="1"/>
    <col min="3588" max="3588" width="13" style="132" customWidth="1"/>
    <col min="3589" max="3589" width="16.28515625" style="132" customWidth="1"/>
    <col min="3590" max="3840" width="9.140625" style="132"/>
    <col min="3841" max="3841" width="6.85546875" style="132" customWidth="1"/>
    <col min="3842" max="3842" width="39.5703125" style="132" customWidth="1"/>
    <col min="3843" max="3843" width="17.42578125" style="132" customWidth="1"/>
    <col min="3844" max="3844" width="13" style="132" customWidth="1"/>
    <col min="3845" max="3845" width="16.28515625" style="132" customWidth="1"/>
    <col min="3846" max="4096" width="9.140625" style="132"/>
    <col min="4097" max="4097" width="6.85546875" style="132" customWidth="1"/>
    <col min="4098" max="4098" width="39.5703125" style="132" customWidth="1"/>
    <col min="4099" max="4099" width="17.42578125" style="132" customWidth="1"/>
    <col min="4100" max="4100" width="13" style="132" customWidth="1"/>
    <col min="4101" max="4101" width="16.28515625" style="132" customWidth="1"/>
    <col min="4102" max="4352" width="9.140625" style="132"/>
    <col min="4353" max="4353" width="6.85546875" style="132" customWidth="1"/>
    <col min="4354" max="4354" width="39.5703125" style="132" customWidth="1"/>
    <col min="4355" max="4355" width="17.42578125" style="132" customWidth="1"/>
    <col min="4356" max="4356" width="13" style="132" customWidth="1"/>
    <col min="4357" max="4357" width="16.28515625" style="132" customWidth="1"/>
    <col min="4358" max="4608" width="9.140625" style="132"/>
    <col min="4609" max="4609" width="6.85546875" style="132" customWidth="1"/>
    <col min="4610" max="4610" width="39.5703125" style="132" customWidth="1"/>
    <col min="4611" max="4611" width="17.42578125" style="132" customWidth="1"/>
    <col min="4612" max="4612" width="13" style="132" customWidth="1"/>
    <col min="4613" max="4613" width="16.28515625" style="132" customWidth="1"/>
    <col min="4614" max="4864" width="9.140625" style="132"/>
    <col min="4865" max="4865" width="6.85546875" style="132" customWidth="1"/>
    <col min="4866" max="4866" width="39.5703125" style="132" customWidth="1"/>
    <col min="4867" max="4867" width="17.42578125" style="132" customWidth="1"/>
    <col min="4868" max="4868" width="13" style="132" customWidth="1"/>
    <col min="4869" max="4869" width="16.28515625" style="132" customWidth="1"/>
    <col min="4870" max="5120" width="9.140625" style="132"/>
    <col min="5121" max="5121" width="6.85546875" style="132" customWidth="1"/>
    <col min="5122" max="5122" width="39.5703125" style="132" customWidth="1"/>
    <col min="5123" max="5123" width="17.42578125" style="132" customWidth="1"/>
    <col min="5124" max="5124" width="13" style="132" customWidth="1"/>
    <col min="5125" max="5125" width="16.28515625" style="132" customWidth="1"/>
    <col min="5126" max="5376" width="9.140625" style="132"/>
    <col min="5377" max="5377" width="6.85546875" style="132" customWidth="1"/>
    <col min="5378" max="5378" width="39.5703125" style="132" customWidth="1"/>
    <col min="5379" max="5379" width="17.42578125" style="132" customWidth="1"/>
    <col min="5380" max="5380" width="13" style="132" customWidth="1"/>
    <col min="5381" max="5381" width="16.28515625" style="132" customWidth="1"/>
    <col min="5382" max="5632" width="9.140625" style="132"/>
    <col min="5633" max="5633" width="6.85546875" style="132" customWidth="1"/>
    <col min="5634" max="5634" width="39.5703125" style="132" customWidth="1"/>
    <col min="5635" max="5635" width="17.42578125" style="132" customWidth="1"/>
    <col min="5636" max="5636" width="13" style="132" customWidth="1"/>
    <col min="5637" max="5637" width="16.28515625" style="132" customWidth="1"/>
    <col min="5638" max="5888" width="9.140625" style="132"/>
    <col min="5889" max="5889" width="6.85546875" style="132" customWidth="1"/>
    <col min="5890" max="5890" width="39.5703125" style="132" customWidth="1"/>
    <col min="5891" max="5891" width="17.42578125" style="132" customWidth="1"/>
    <col min="5892" max="5892" width="13" style="132" customWidth="1"/>
    <col min="5893" max="5893" width="16.28515625" style="132" customWidth="1"/>
    <col min="5894" max="6144" width="9.140625" style="132"/>
    <col min="6145" max="6145" width="6.85546875" style="132" customWidth="1"/>
    <col min="6146" max="6146" width="39.5703125" style="132" customWidth="1"/>
    <col min="6147" max="6147" width="17.42578125" style="132" customWidth="1"/>
    <col min="6148" max="6148" width="13" style="132" customWidth="1"/>
    <col min="6149" max="6149" width="16.28515625" style="132" customWidth="1"/>
    <col min="6150" max="6400" width="9.140625" style="132"/>
    <col min="6401" max="6401" width="6.85546875" style="132" customWidth="1"/>
    <col min="6402" max="6402" width="39.5703125" style="132" customWidth="1"/>
    <col min="6403" max="6403" width="17.42578125" style="132" customWidth="1"/>
    <col min="6404" max="6404" width="13" style="132" customWidth="1"/>
    <col min="6405" max="6405" width="16.28515625" style="132" customWidth="1"/>
    <col min="6406" max="6656" width="9.140625" style="132"/>
    <col min="6657" max="6657" width="6.85546875" style="132" customWidth="1"/>
    <col min="6658" max="6658" width="39.5703125" style="132" customWidth="1"/>
    <col min="6659" max="6659" width="17.42578125" style="132" customWidth="1"/>
    <col min="6660" max="6660" width="13" style="132" customWidth="1"/>
    <col min="6661" max="6661" width="16.28515625" style="132" customWidth="1"/>
    <col min="6662" max="6912" width="9.140625" style="132"/>
    <col min="6913" max="6913" width="6.85546875" style="132" customWidth="1"/>
    <col min="6914" max="6914" width="39.5703125" style="132" customWidth="1"/>
    <col min="6915" max="6915" width="17.42578125" style="132" customWidth="1"/>
    <col min="6916" max="6916" width="13" style="132" customWidth="1"/>
    <col min="6917" max="6917" width="16.28515625" style="132" customWidth="1"/>
    <col min="6918" max="7168" width="9.140625" style="132"/>
    <col min="7169" max="7169" width="6.85546875" style="132" customWidth="1"/>
    <col min="7170" max="7170" width="39.5703125" style="132" customWidth="1"/>
    <col min="7171" max="7171" width="17.42578125" style="132" customWidth="1"/>
    <col min="7172" max="7172" width="13" style="132" customWidth="1"/>
    <col min="7173" max="7173" width="16.28515625" style="132" customWidth="1"/>
    <col min="7174" max="7424" width="9.140625" style="132"/>
    <col min="7425" max="7425" width="6.85546875" style="132" customWidth="1"/>
    <col min="7426" max="7426" width="39.5703125" style="132" customWidth="1"/>
    <col min="7427" max="7427" width="17.42578125" style="132" customWidth="1"/>
    <col min="7428" max="7428" width="13" style="132" customWidth="1"/>
    <col min="7429" max="7429" width="16.28515625" style="132" customWidth="1"/>
    <col min="7430" max="7680" width="9.140625" style="132"/>
    <col min="7681" max="7681" width="6.85546875" style="132" customWidth="1"/>
    <col min="7682" max="7682" width="39.5703125" style="132" customWidth="1"/>
    <col min="7683" max="7683" width="17.42578125" style="132" customWidth="1"/>
    <col min="7684" max="7684" width="13" style="132" customWidth="1"/>
    <col min="7685" max="7685" width="16.28515625" style="132" customWidth="1"/>
    <col min="7686" max="7936" width="9.140625" style="132"/>
    <col min="7937" max="7937" width="6.85546875" style="132" customWidth="1"/>
    <col min="7938" max="7938" width="39.5703125" style="132" customWidth="1"/>
    <col min="7939" max="7939" width="17.42578125" style="132" customWidth="1"/>
    <col min="7940" max="7940" width="13" style="132" customWidth="1"/>
    <col min="7941" max="7941" width="16.28515625" style="132" customWidth="1"/>
    <col min="7942" max="8192" width="9.140625" style="132"/>
    <col min="8193" max="8193" width="6.85546875" style="132" customWidth="1"/>
    <col min="8194" max="8194" width="39.5703125" style="132" customWidth="1"/>
    <col min="8195" max="8195" width="17.42578125" style="132" customWidth="1"/>
    <col min="8196" max="8196" width="13" style="132" customWidth="1"/>
    <col min="8197" max="8197" width="16.28515625" style="132" customWidth="1"/>
    <col min="8198" max="8448" width="9.140625" style="132"/>
    <col min="8449" max="8449" width="6.85546875" style="132" customWidth="1"/>
    <col min="8450" max="8450" width="39.5703125" style="132" customWidth="1"/>
    <col min="8451" max="8451" width="17.42578125" style="132" customWidth="1"/>
    <col min="8452" max="8452" width="13" style="132" customWidth="1"/>
    <col min="8453" max="8453" width="16.28515625" style="132" customWidth="1"/>
    <col min="8454" max="8704" width="9.140625" style="132"/>
    <col min="8705" max="8705" width="6.85546875" style="132" customWidth="1"/>
    <col min="8706" max="8706" width="39.5703125" style="132" customWidth="1"/>
    <col min="8707" max="8707" width="17.42578125" style="132" customWidth="1"/>
    <col min="8708" max="8708" width="13" style="132" customWidth="1"/>
    <col min="8709" max="8709" width="16.28515625" style="132" customWidth="1"/>
    <col min="8710" max="8960" width="9.140625" style="132"/>
    <col min="8961" max="8961" width="6.85546875" style="132" customWidth="1"/>
    <col min="8962" max="8962" width="39.5703125" style="132" customWidth="1"/>
    <col min="8963" max="8963" width="17.42578125" style="132" customWidth="1"/>
    <col min="8964" max="8964" width="13" style="132" customWidth="1"/>
    <col min="8965" max="8965" width="16.28515625" style="132" customWidth="1"/>
    <col min="8966" max="9216" width="9.140625" style="132"/>
    <col min="9217" max="9217" width="6.85546875" style="132" customWidth="1"/>
    <col min="9218" max="9218" width="39.5703125" style="132" customWidth="1"/>
    <col min="9219" max="9219" width="17.42578125" style="132" customWidth="1"/>
    <col min="9220" max="9220" width="13" style="132" customWidth="1"/>
    <col min="9221" max="9221" width="16.28515625" style="132" customWidth="1"/>
    <col min="9222" max="9472" width="9.140625" style="132"/>
    <col min="9473" max="9473" width="6.85546875" style="132" customWidth="1"/>
    <col min="9474" max="9474" width="39.5703125" style="132" customWidth="1"/>
    <col min="9475" max="9475" width="17.42578125" style="132" customWidth="1"/>
    <col min="9476" max="9476" width="13" style="132" customWidth="1"/>
    <col min="9477" max="9477" width="16.28515625" style="132" customWidth="1"/>
    <col min="9478" max="9728" width="9.140625" style="132"/>
    <col min="9729" max="9729" width="6.85546875" style="132" customWidth="1"/>
    <col min="9730" max="9730" width="39.5703125" style="132" customWidth="1"/>
    <col min="9731" max="9731" width="17.42578125" style="132" customWidth="1"/>
    <col min="9732" max="9732" width="13" style="132" customWidth="1"/>
    <col min="9733" max="9733" width="16.28515625" style="132" customWidth="1"/>
    <col min="9734" max="9984" width="9.140625" style="132"/>
    <col min="9985" max="9985" width="6.85546875" style="132" customWidth="1"/>
    <col min="9986" max="9986" width="39.5703125" style="132" customWidth="1"/>
    <col min="9987" max="9987" width="17.42578125" style="132" customWidth="1"/>
    <col min="9988" max="9988" width="13" style="132" customWidth="1"/>
    <col min="9989" max="9989" width="16.28515625" style="132" customWidth="1"/>
    <col min="9990" max="10240" width="9.140625" style="132"/>
    <col min="10241" max="10241" width="6.85546875" style="132" customWidth="1"/>
    <col min="10242" max="10242" width="39.5703125" style="132" customWidth="1"/>
    <col min="10243" max="10243" width="17.42578125" style="132" customWidth="1"/>
    <col min="10244" max="10244" width="13" style="132" customWidth="1"/>
    <col min="10245" max="10245" width="16.28515625" style="132" customWidth="1"/>
    <col min="10246" max="10496" width="9.140625" style="132"/>
    <col min="10497" max="10497" width="6.85546875" style="132" customWidth="1"/>
    <col min="10498" max="10498" width="39.5703125" style="132" customWidth="1"/>
    <col min="10499" max="10499" width="17.42578125" style="132" customWidth="1"/>
    <col min="10500" max="10500" width="13" style="132" customWidth="1"/>
    <col min="10501" max="10501" width="16.28515625" style="132" customWidth="1"/>
    <col min="10502" max="10752" width="9.140625" style="132"/>
    <col min="10753" max="10753" width="6.85546875" style="132" customWidth="1"/>
    <col min="10754" max="10754" width="39.5703125" style="132" customWidth="1"/>
    <col min="10755" max="10755" width="17.42578125" style="132" customWidth="1"/>
    <col min="10756" max="10756" width="13" style="132" customWidth="1"/>
    <col min="10757" max="10757" width="16.28515625" style="132" customWidth="1"/>
    <col min="10758" max="11008" width="9.140625" style="132"/>
    <col min="11009" max="11009" width="6.85546875" style="132" customWidth="1"/>
    <col min="11010" max="11010" width="39.5703125" style="132" customWidth="1"/>
    <col min="11011" max="11011" width="17.42578125" style="132" customWidth="1"/>
    <col min="11012" max="11012" width="13" style="132" customWidth="1"/>
    <col min="11013" max="11013" width="16.28515625" style="132" customWidth="1"/>
    <col min="11014" max="11264" width="9.140625" style="132"/>
    <col min="11265" max="11265" width="6.85546875" style="132" customWidth="1"/>
    <col min="11266" max="11266" width="39.5703125" style="132" customWidth="1"/>
    <col min="11267" max="11267" width="17.42578125" style="132" customWidth="1"/>
    <col min="11268" max="11268" width="13" style="132" customWidth="1"/>
    <col min="11269" max="11269" width="16.28515625" style="132" customWidth="1"/>
    <col min="11270" max="11520" width="9.140625" style="132"/>
    <col min="11521" max="11521" width="6.85546875" style="132" customWidth="1"/>
    <col min="11522" max="11522" width="39.5703125" style="132" customWidth="1"/>
    <col min="11523" max="11523" width="17.42578125" style="132" customWidth="1"/>
    <col min="11524" max="11524" width="13" style="132" customWidth="1"/>
    <col min="11525" max="11525" width="16.28515625" style="132" customWidth="1"/>
    <col min="11526" max="11776" width="9.140625" style="132"/>
    <col min="11777" max="11777" width="6.85546875" style="132" customWidth="1"/>
    <col min="11778" max="11778" width="39.5703125" style="132" customWidth="1"/>
    <col min="11779" max="11779" width="17.42578125" style="132" customWidth="1"/>
    <col min="11780" max="11780" width="13" style="132" customWidth="1"/>
    <col min="11781" max="11781" width="16.28515625" style="132" customWidth="1"/>
    <col min="11782" max="12032" width="9.140625" style="132"/>
    <col min="12033" max="12033" width="6.85546875" style="132" customWidth="1"/>
    <col min="12034" max="12034" width="39.5703125" style="132" customWidth="1"/>
    <col min="12035" max="12035" width="17.42578125" style="132" customWidth="1"/>
    <col min="12036" max="12036" width="13" style="132" customWidth="1"/>
    <col min="12037" max="12037" width="16.28515625" style="132" customWidth="1"/>
    <col min="12038" max="12288" width="9.140625" style="132"/>
    <col min="12289" max="12289" width="6.85546875" style="132" customWidth="1"/>
    <col min="12290" max="12290" width="39.5703125" style="132" customWidth="1"/>
    <col min="12291" max="12291" width="17.42578125" style="132" customWidth="1"/>
    <col min="12292" max="12292" width="13" style="132" customWidth="1"/>
    <col min="12293" max="12293" width="16.28515625" style="132" customWidth="1"/>
    <col min="12294" max="12544" width="9.140625" style="132"/>
    <col min="12545" max="12545" width="6.85546875" style="132" customWidth="1"/>
    <col min="12546" max="12546" width="39.5703125" style="132" customWidth="1"/>
    <col min="12547" max="12547" width="17.42578125" style="132" customWidth="1"/>
    <col min="12548" max="12548" width="13" style="132" customWidth="1"/>
    <col min="12549" max="12549" width="16.28515625" style="132" customWidth="1"/>
    <col min="12550" max="12800" width="9.140625" style="132"/>
    <col min="12801" max="12801" width="6.85546875" style="132" customWidth="1"/>
    <col min="12802" max="12802" width="39.5703125" style="132" customWidth="1"/>
    <col min="12803" max="12803" width="17.42578125" style="132" customWidth="1"/>
    <col min="12804" max="12804" width="13" style="132" customWidth="1"/>
    <col min="12805" max="12805" width="16.28515625" style="132" customWidth="1"/>
    <col min="12806" max="13056" width="9.140625" style="132"/>
    <col min="13057" max="13057" width="6.85546875" style="132" customWidth="1"/>
    <col min="13058" max="13058" width="39.5703125" style="132" customWidth="1"/>
    <col min="13059" max="13059" width="17.42578125" style="132" customWidth="1"/>
    <col min="13060" max="13060" width="13" style="132" customWidth="1"/>
    <col min="13061" max="13061" width="16.28515625" style="132" customWidth="1"/>
    <col min="13062" max="13312" width="9.140625" style="132"/>
    <col min="13313" max="13313" width="6.85546875" style="132" customWidth="1"/>
    <col min="13314" max="13314" width="39.5703125" style="132" customWidth="1"/>
    <col min="13315" max="13315" width="17.42578125" style="132" customWidth="1"/>
    <col min="13316" max="13316" width="13" style="132" customWidth="1"/>
    <col min="13317" max="13317" width="16.28515625" style="132" customWidth="1"/>
    <col min="13318" max="13568" width="9.140625" style="132"/>
    <col min="13569" max="13569" width="6.85546875" style="132" customWidth="1"/>
    <col min="13570" max="13570" width="39.5703125" style="132" customWidth="1"/>
    <col min="13571" max="13571" width="17.42578125" style="132" customWidth="1"/>
    <col min="13572" max="13572" width="13" style="132" customWidth="1"/>
    <col min="13573" max="13573" width="16.28515625" style="132" customWidth="1"/>
    <col min="13574" max="13824" width="9.140625" style="132"/>
    <col min="13825" max="13825" width="6.85546875" style="132" customWidth="1"/>
    <col min="13826" max="13826" width="39.5703125" style="132" customWidth="1"/>
    <col min="13827" max="13827" width="17.42578125" style="132" customWidth="1"/>
    <col min="13828" max="13828" width="13" style="132" customWidth="1"/>
    <col min="13829" max="13829" width="16.28515625" style="132" customWidth="1"/>
    <col min="13830" max="14080" width="9.140625" style="132"/>
    <col min="14081" max="14081" width="6.85546875" style="132" customWidth="1"/>
    <col min="14082" max="14082" width="39.5703125" style="132" customWidth="1"/>
    <col min="14083" max="14083" width="17.42578125" style="132" customWidth="1"/>
    <col min="14084" max="14084" width="13" style="132" customWidth="1"/>
    <col min="14085" max="14085" width="16.28515625" style="132" customWidth="1"/>
    <col min="14086" max="14336" width="9.140625" style="132"/>
    <col min="14337" max="14337" width="6.85546875" style="132" customWidth="1"/>
    <col min="14338" max="14338" width="39.5703125" style="132" customWidth="1"/>
    <col min="14339" max="14339" width="17.42578125" style="132" customWidth="1"/>
    <col min="14340" max="14340" width="13" style="132" customWidth="1"/>
    <col min="14341" max="14341" width="16.28515625" style="132" customWidth="1"/>
    <col min="14342" max="14592" width="9.140625" style="132"/>
    <col min="14593" max="14593" width="6.85546875" style="132" customWidth="1"/>
    <col min="14594" max="14594" width="39.5703125" style="132" customWidth="1"/>
    <col min="14595" max="14595" width="17.42578125" style="132" customWidth="1"/>
    <col min="14596" max="14596" width="13" style="132" customWidth="1"/>
    <col min="14597" max="14597" width="16.28515625" style="132" customWidth="1"/>
    <col min="14598" max="14848" width="9.140625" style="132"/>
    <col min="14849" max="14849" width="6.85546875" style="132" customWidth="1"/>
    <col min="14850" max="14850" width="39.5703125" style="132" customWidth="1"/>
    <col min="14851" max="14851" width="17.42578125" style="132" customWidth="1"/>
    <col min="14852" max="14852" width="13" style="132" customWidth="1"/>
    <col min="14853" max="14853" width="16.28515625" style="132" customWidth="1"/>
    <col min="14854" max="15104" width="9.140625" style="132"/>
    <col min="15105" max="15105" width="6.85546875" style="132" customWidth="1"/>
    <col min="15106" max="15106" width="39.5703125" style="132" customWidth="1"/>
    <col min="15107" max="15107" width="17.42578125" style="132" customWidth="1"/>
    <col min="15108" max="15108" width="13" style="132" customWidth="1"/>
    <col min="15109" max="15109" width="16.28515625" style="132" customWidth="1"/>
    <col min="15110" max="15360" width="9.140625" style="132"/>
    <col min="15361" max="15361" width="6.85546875" style="132" customWidth="1"/>
    <col min="15362" max="15362" width="39.5703125" style="132" customWidth="1"/>
    <col min="15363" max="15363" width="17.42578125" style="132" customWidth="1"/>
    <col min="15364" max="15364" width="13" style="132" customWidth="1"/>
    <col min="15365" max="15365" width="16.28515625" style="132" customWidth="1"/>
    <col min="15366" max="15616" width="9.140625" style="132"/>
    <col min="15617" max="15617" width="6.85546875" style="132" customWidth="1"/>
    <col min="15618" max="15618" width="39.5703125" style="132" customWidth="1"/>
    <col min="15619" max="15619" width="17.42578125" style="132" customWidth="1"/>
    <col min="15620" max="15620" width="13" style="132" customWidth="1"/>
    <col min="15621" max="15621" width="16.28515625" style="132" customWidth="1"/>
    <col min="15622" max="15872" width="9.140625" style="132"/>
    <col min="15873" max="15873" width="6.85546875" style="132" customWidth="1"/>
    <col min="15874" max="15874" width="39.5703125" style="132" customWidth="1"/>
    <col min="15875" max="15875" width="17.42578125" style="132" customWidth="1"/>
    <col min="15876" max="15876" width="13" style="132" customWidth="1"/>
    <col min="15877" max="15877" width="16.28515625" style="132" customWidth="1"/>
    <col min="15878" max="16128" width="9.140625" style="132"/>
    <col min="16129" max="16129" width="6.85546875" style="132" customWidth="1"/>
    <col min="16130" max="16130" width="39.5703125" style="132" customWidth="1"/>
    <col min="16131" max="16131" width="17.42578125" style="132" customWidth="1"/>
    <col min="16132" max="16132" width="13" style="132" customWidth="1"/>
    <col min="16133" max="16133" width="16.28515625" style="132" customWidth="1"/>
    <col min="16134" max="16384" width="9.140625" style="132"/>
  </cols>
  <sheetData>
    <row r="1" spans="1:5" x14ac:dyDescent="0.25">
      <c r="B1" s="133"/>
      <c r="C1" s="133"/>
      <c r="D1" s="23"/>
      <c r="E1" s="134" t="s">
        <v>1417</v>
      </c>
    </row>
    <row r="2" spans="1:5" x14ac:dyDescent="0.25">
      <c r="C2" s="23"/>
      <c r="E2" s="135"/>
    </row>
    <row r="3" spans="1:5" x14ac:dyDescent="0.25">
      <c r="B3" s="204" t="s">
        <v>1407</v>
      </c>
      <c r="C3" s="204"/>
      <c r="D3" s="204"/>
      <c r="E3" s="204"/>
    </row>
    <row r="4" spans="1:5" x14ac:dyDescent="0.25">
      <c r="A4" s="136"/>
      <c r="B4" s="205" t="s">
        <v>1418</v>
      </c>
      <c r="C4" s="205"/>
      <c r="D4" s="205"/>
      <c r="E4" s="205"/>
    </row>
    <row r="5" spans="1:5" x14ac:dyDescent="0.25">
      <c r="C5" s="23"/>
    </row>
    <row r="6" spans="1:5" x14ac:dyDescent="0.25">
      <c r="C6" s="137"/>
      <c r="D6" s="137"/>
      <c r="E6" s="138" t="s">
        <v>1178</v>
      </c>
    </row>
    <row r="7" spans="1:5" ht="31.5" x14ac:dyDescent="0.25">
      <c r="A7" s="121" t="s">
        <v>1397</v>
      </c>
      <c r="B7" s="121" t="s">
        <v>1398</v>
      </c>
      <c r="C7" s="121" t="s">
        <v>1409</v>
      </c>
      <c r="D7" s="121" t="s">
        <v>1433</v>
      </c>
      <c r="E7" s="121" t="s">
        <v>1166</v>
      </c>
    </row>
    <row r="8" spans="1:5" x14ac:dyDescent="0.25">
      <c r="A8" s="122" t="s">
        <v>1399</v>
      </c>
      <c r="B8" s="123" t="s">
        <v>1400</v>
      </c>
      <c r="C8" s="139">
        <v>81.599999999999994</v>
      </c>
      <c r="D8" s="139">
        <v>0</v>
      </c>
      <c r="E8" s="139">
        <f>D8/C8*100</f>
        <v>0</v>
      </c>
    </row>
    <row r="9" spans="1:5" s="56" customFormat="1" x14ac:dyDescent="0.25">
      <c r="A9" s="124" t="s">
        <v>1401</v>
      </c>
      <c r="B9" s="125" t="s">
        <v>1402</v>
      </c>
      <c r="C9" s="140">
        <v>46.1</v>
      </c>
      <c r="D9" s="140">
        <v>46.1</v>
      </c>
      <c r="E9" s="140">
        <f>D9/C9*100</f>
        <v>100</v>
      </c>
    </row>
    <row r="10" spans="1:5" s="56" customFormat="1" x14ac:dyDescent="0.25">
      <c r="A10" s="124" t="s">
        <v>1403</v>
      </c>
      <c r="B10" s="126" t="s">
        <v>1404</v>
      </c>
      <c r="C10" s="140">
        <v>102.8</v>
      </c>
      <c r="D10" s="140">
        <v>69.69</v>
      </c>
      <c r="E10" s="140">
        <f>D10/C10*100</f>
        <v>67.791828793774329</v>
      </c>
    </row>
    <row r="11" spans="1:5" s="56" customFormat="1" x14ac:dyDescent="0.25">
      <c r="A11" s="124"/>
      <c r="B11" s="126"/>
      <c r="C11" s="140"/>
      <c r="D11" s="140"/>
      <c r="E11" s="140"/>
    </row>
    <row r="12" spans="1:5" x14ac:dyDescent="0.25">
      <c r="A12" s="127"/>
      <c r="B12" s="126"/>
      <c r="C12" s="142"/>
      <c r="D12" s="142"/>
      <c r="E12" s="142"/>
    </row>
    <row r="13" spans="1:5" x14ac:dyDescent="0.25">
      <c r="A13" s="124"/>
      <c r="B13" s="128"/>
      <c r="C13" s="143"/>
      <c r="D13" s="143"/>
      <c r="E13" s="143"/>
    </row>
    <row r="14" spans="1:5" x14ac:dyDescent="0.25">
      <c r="A14" s="124"/>
      <c r="B14" s="126"/>
      <c r="C14" s="140"/>
      <c r="D14" s="140"/>
      <c r="E14" s="140"/>
    </row>
    <row r="15" spans="1:5" x14ac:dyDescent="0.25">
      <c r="A15" s="124"/>
      <c r="B15" s="33"/>
      <c r="C15" s="140"/>
      <c r="D15" s="140"/>
      <c r="E15" s="140"/>
    </row>
    <row r="16" spans="1:5" x14ac:dyDescent="0.25">
      <c r="A16" s="124"/>
      <c r="B16" s="126"/>
      <c r="C16" s="142"/>
      <c r="D16" s="142"/>
      <c r="E16" s="142"/>
    </row>
    <row r="17" spans="1:5" x14ac:dyDescent="0.25">
      <c r="A17" s="129"/>
      <c r="B17" s="126"/>
      <c r="C17" s="143"/>
      <c r="D17" s="143"/>
      <c r="E17" s="143"/>
    </row>
    <row r="18" spans="1:5" x14ac:dyDescent="0.25">
      <c r="A18" s="128"/>
      <c r="B18" s="125"/>
      <c r="C18" s="140"/>
      <c r="D18" s="140"/>
      <c r="E18" s="140"/>
    </row>
    <row r="19" spans="1:5" x14ac:dyDescent="0.25">
      <c r="A19" s="130"/>
      <c r="B19" s="131" t="s">
        <v>1405</v>
      </c>
      <c r="C19" s="144">
        <f>C8+C9+C10</f>
        <v>230.5</v>
      </c>
      <c r="D19" s="144">
        <f>D8+D9+D10</f>
        <v>115.78999999999999</v>
      </c>
      <c r="E19" s="144">
        <f>D19/C19*100</f>
        <v>50.234273318872013</v>
      </c>
    </row>
    <row r="22" spans="1:5" x14ac:dyDescent="0.25">
      <c r="C22" s="145"/>
      <c r="D22" s="145"/>
      <c r="E22" s="145"/>
    </row>
  </sheetData>
  <mergeCells count="2">
    <mergeCell ref="B3:E3"/>
    <mergeCell ref="B4:E4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activeCell="E27" sqref="E27"/>
    </sheetView>
  </sheetViews>
  <sheetFormatPr defaultColWidth="8.85546875" defaultRowHeight="15" x14ac:dyDescent="0.25"/>
  <cols>
    <col min="1" max="1" width="5.5703125" style="178" customWidth="1"/>
    <col min="2" max="2" width="20.5703125" style="178" customWidth="1"/>
    <col min="3" max="3" width="21.140625" style="178" customWidth="1"/>
    <col min="4" max="4" width="32.140625" style="178" customWidth="1"/>
    <col min="5" max="5" width="16.140625" style="178" customWidth="1"/>
    <col min="6" max="256" width="8.85546875" style="155"/>
    <col min="257" max="257" width="5.5703125" style="155" customWidth="1"/>
    <col min="258" max="258" width="20.5703125" style="155" customWidth="1"/>
    <col min="259" max="259" width="21.140625" style="155" customWidth="1"/>
    <col min="260" max="260" width="32.140625" style="155" customWidth="1"/>
    <col min="261" max="261" width="16.140625" style="155" customWidth="1"/>
    <col min="262" max="512" width="8.85546875" style="155"/>
    <col min="513" max="513" width="5.5703125" style="155" customWidth="1"/>
    <col min="514" max="514" width="20.5703125" style="155" customWidth="1"/>
    <col min="515" max="515" width="21.140625" style="155" customWidth="1"/>
    <col min="516" max="516" width="32.140625" style="155" customWidth="1"/>
    <col min="517" max="517" width="16.140625" style="155" customWidth="1"/>
    <col min="518" max="768" width="8.85546875" style="155"/>
    <col min="769" max="769" width="5.5703125" style="155" customWidth="1"/>
    <col min="770" max="770" width="20.5703125" style="155" customWidth="1"/>
    <col min="771" max="771" width="21.140625" style="155" customWidth="1"/>
    <col min="772" max="772" width="32.140625" style="155" customWidth="1"/>
    <col min="773" max="773" width="16.140625" style="155" customWidth="1"/>
    <col min="774" max="1024" width="8.85546875" style="155"/>
    <col min="1025" max="1025" width="5.5703125" style="155" customWidth="1"/>
    <col min="1026" max="1026" width="20.5703125" style="155" customWidth="1"/>
    <col min="1027" max="1027" width="21.140625" style="155" customWidth="1"/>
    <col min="1028" max="1028" width="32.140625" style="155" customWidth="1"/>
    <col min="1029" max="1029" width="16.140625" style="155" customWidth="1"/>
    <col min="1030" max="1280" width="8.85546875" style="155"/>
    <col min="1281" max="1281" width="5.5703125" style="155" customWidth="1"/>
    <col min="1282" max="1282" width="20.5703125" style="155" customWidth="1"/>
    <col min="1283" max="1283" width="21.140625" style="155" customWidth="1"/>
    <col min="1284" max="1284" width="32.140625" style="155" customWidth="1"/>
    <col min="1285" max="1285" width="16.140625" style="155" customWidth="1"/>
    <col min="1286" max="1536" width="8.85546875" style="155"/>
    <col min="1537" max="1537" width="5.5703125" style="155" customWidth="1"/>
    <col min="1538" max="1538" width="20.5703125" style="155" customWidth="1"/>
    <col min="1539" max="1539" width="21.140625" style="155" customWidth="1"/>
    <col min="1540" max="1540" width="32.140625" style="155" customWidth="1"/>
    <col min="1541" max="1541" width="16.140625" style="155" customWidth="1"/>
    <col min="1542" max="1792" width="8.85546875" style="155"/>
    <col min="1793" max="1793" width="5.5703125" style="155" customWidth="1"/>
    <col min="1794" max="1794" width="20.5703125" style="155" customWidth="1"/>
    <col min="1795" max="1795" width="21.140625" style="155" customWidth="1"/>
    <col min="1796" max="1796" width="32.140625" style="155" customWidth="1"/>
    <col min="1797" max="1797" width="16.140625" style="155" customWidth="1"/>
    <col min="1798" max="2048" width="8.85546875" style="155"/>
    <col min="2049" max="2049" width="5.5703125" style="155" customWidth="1"/>
    <col min="2050" max="2050" width="20.5703125" style="155" customWidth="1"/>
    <col min="2051" max="2051" width="21.140625" style="155" customWidth="1"/>
    <col min="2052" max="2052" width="32.140625" style="155" customWidth="1"/>
    <col min="2053" max="2053" width="16.140625" style="155" customWidth="1"/>
    <col min="2054" max="2304" width="8.85546875" style="155"/>
    <col min="2305" max="2305" width="5.5703125" style="155" customWidth="1"/>
    <col min="2306" max="2306" width="20.5703125" style="155" customWidth="1"/>
    <col min="2307" max="2307" width="21.140625" style="155" customWidth="1"/>
    <col min="2308" max="2308" width="32.140625" style="155" customWidth="1"/>
    <col min="2309" max="2309" width="16.140625" style="155" customWidth="1"/>
    <col min="2310" max="2560" width="8.85546875" style="155"/>
    <col min="2561" max="2561" width="5.5703125" style="155" customWidth="1"/>
    <col min="2562" max="2562" width="20.5703125" style="155" customWidth="1"/>
    <col min="2563" max="2563" width="21.140625" style="155" customWidth="1"/>
    <col min="2564" max="2564" width="32.140625" style="155" customWidth="1"/>
    <col min="2565" max="2565" width="16.140625" style="155" customWidth="1"/>
    <col min="2566" max="2816" width="8.85546875" style="155"/>
    <col min="2817" max="2817" width="5.5703125" style="155" customWidth="1"/>
    <col min="2818" max="2818" width="20.5703125" style="155" customWidth="1"/>
    <col min="2819" max="2819" width="21.140625" style="155" customWidth="1"/>
    <col min="2820" max="2820" width="32.140625" style="155" customWidth="1"/>
    <col min="2821" max="2821" width="16.140625" style="155" customWidth="1"/>
    <col min="2822" max="3072" width="8.85546875" style="155"/>
    <col min="3073" max="3073" width="5.5703125" style="155" customWidth="1"/>
    <col min="3074" max="3074" width="20.5703125" style="155" customWidth="1"/>
    <col min="3075" max="3075" width="21.140625" style="155" customWidth="1"/>
    <col min="3076" max="3076" width="32.140625" style="155" customWidth="1"/>
    <col min="3077" max="3077" width="16.140625" style="155" customWidth="1"/>
    <col min="3078" max="3328" width="8.85546875" style="155"/>
    <col min="3329" max="3329" width="5.5703125" style="155" customWidth="1"/>
    <col min="3330" max="3330" width="20.5703125" style="155" customWidth="1"/>
    <col min="3331" max="3331" width="21.140625" style="155" customWidth="1"/>
    <col min="3332" max="3332" width="32.140625" style="155" customWidth="1"/>
    <col min="3333" max="3333" width="16.140625" style="155" customWidth="1"/>
    <col min="3334" max="3584" width="8.85546875" style="155"/>
    <col min="3585" max="3585" width="5.5703125" style="155" customWidth="1"/>
    <col min="3586" max="3586" width="20.5703125" style="155" customWidth="1"/>
    <col min="3587" max="3587" width="21.140625" style="155" customWidth="1"/>
    <col min="3588" max="3588" width="32.140625" style="155" customWidth="1"/>
    <col min="3589" max="3589" width="16.140625" style="155" customWidth="1"/>
    <col min="3590" max="3840" width="8.85546875" style="155"/>
    <col min="3841" max="3841" width="5.5703125" style="155" customWidth="1"/>
    <col min="3842" max="3842" width="20.5703125" style="155" customWidth="1"/>
    <col min="3843" max="3843" width="21.140625" style="155" customWidth="1"/>
    <col min="3844" max="3844" width="32.140625" style="155" customWidth="1"/>
    <col min="3845" max="3845" width="16.140625" style="155" customWidth="1"/>
    <col min="3846" max="4096" width="8.85546875" style="155"/>
    <col min="4097" max="4097" width="5.5703125" style="155" customWidth="1"/>
    <col min="4098" max="4098" width="20.5703125" style="155" customWidth="1"/>
    <col min="4099" max="4099" width="21.140625" style="155" customWidth="1"/>
    <col min="4100" max="4100" width="32.140625" style="155" customWidth="1"/>
    <col min="4101" max="4101" width="16.140625" style="155" customWidth="1"/>
    <col min="4102" max="4352" width="8.85546875" style="155"/>
    <col min="4353" max="4353" width="5.5703125" style="155" customWidth="1"/>
    <col min="4354" max="4354" width="20.5703125" style="155" customWidth="1"/>
    <col min="4355" max="4355" width="21.140625" style="155" customWidth="1"/>
    <col min="4356" max="4356" width="32.140625" style="155" customWidth="1"/>
    <col min="4357" max="4357" width="16.140625" style="155" customWidth="1"/>
    <col min="4358" max="4608" width="8.85546875" style="155"/>
    <col min="4609" max="4609" width="5.5703125" style="155" customWidth="1"/>
    <col min="4610" max="4610" width="20.5703125" style="155" customWidth="1"/>
    <col min="4611" max="4611" width="21.140625" style="155" customWidth="1"/>
    <col min="4612" max="4612" width="32.140625" style="155" customWidth="1"/>
    <col min="4613" max="4613" width="16.140625" style="155" customWidth="1"/>
    <col min="4614" max="4864" width="8.85546875" style="155"/>
    <col min="4865" max="4865" width="5.5703125" style="155" customWidth="1"/>
    <col min="4866" max="4866" width="20.5703125" style="155" customWidth="1"/>
    <col min="4867" max="4867" width="21.140625" style="155" customWidth="1"/>
    <col min="4868" max="4868" width="32.140625" style="155" customWidth="1"/>
    <col min="4869" max="4869" width="16.140625" style="155" customWidth="1"/>
    <col min="4870" max="5120" width="8.85546875" style="155"/>
    <col min="5121" max="5121" width="5.5703125" style="155" customWidth="1"/>
    <col min="5122" max="5122" width="20.5703125" style="155" customWidth="1"/>
    <col min="5123" max="5123" width="21.140625" style="155" customWidth="1"/>
    <col min="5124" max="5124" width="32.140625" style="155" customWidth="1"/>
    <col min="5125" max="5125" width="16.140625" style="155" customWidth="1"/>
    <col min="5126" max="5376" width="8.85546875" style="155"/>
    <col min="5377" max="5377" width="5.5703125" style="155" customWidth="1"/>
    <col min="5378" max="5378" width="20.5703125" style="155" customWidth="1"/>
    <col min="5379" max="5379" width="21.140625" style="155" customWidth="1"/>
    <col min="5380" max="5380" width="32.140625" style="155" customWidth="1"/>
    <col min="5381" max="5381" width="16.140625" style="155" customWidth="1"/>
    <col min="5382" max="5632" width="8.85546875" style="155"/>
    <col min="5633" max="5633" width="5.5703125" style="155" customWidth="1"/>
    <col min="5634" max="5634" width="20.5703125" style="155" customWidth="1"/>
    <col min="5635" max="5635" width="21.140625" style="155" customWidth="1"/>
    <col min="5636" max="5636" width="32.140625" style="155" customWidth="1"/>
    <col min="5637" max="5637" width="16.140625" style="155" customWidth="1"/>
    <col min="5638" max="5888" width="8.85546875" style="155"/>
    <col min="5889" max="5889" width="5.5703125" style="155" customWidth="1"/>
    <col min="5890" max="5890" width="20.5703125" style="155" customWidth="1"/>
    <col min="5891" max="5891" width="21.140625" style="155" customWidth="1"/>
    <col min="5892" max="5892" width="32.140625" style="155" customWidth="1"/>
    <col min="5893" max="5893" width="16.140625" style="155" customWidth="1"/>
    <col min="5894" max="6144" width="8.85546875" style="155"/>
    <col min="6145" max="6145" width="5.5703125" style="155" customWidth="1"/>
    <col min="6146" max="6146" width="20.5703125" style="155" customWidth="1"/>
    <col min="6147" max="6147" width="21.140625" style="155" customWidth="1"/>
    <col min="6148" max="6148" width="32.140625" style="155" customWidth="1"/>
    <col min="6149" max="6149" width="16.140625" style="155" customWidth="1"/>
    <col min="6150" max="6400" width="8.85546875" style="155"/>
    <col min="6401" max="6401" width="5.5703125" style="155" customWidth="1"/>
    <col min="6402" max="6402" width="20.5703125" style="155" customWidth="1"/>
    <col min="6403" max="6403" width="21.140625" style="155" customWidth="1"/>
    <col min="6404" max="6404" width="32.140625" style="155" customWidth="1"/>
    <col min="6405" max="6405" width="16.140625" style="155" customWidth="1"/>
    <col min="6406" max="6656" width="8.85546875" style="155"/>
    <col min="6657" max="6657" width="5.5703125" style="155" customWidth="1"/>
    <col min="6658" max="6658" width="20.5703125" style="155" customWidth="1"/>
    <col min="6659" max="6659" width="21.140625" style="155" customWidth="1"/>
    <col min="6660" max="6660" width="32.140625" style="155" customWidth="1"/>
    <col min="6661" max="6661" width="16.140625" style="155" customWidth="1"/>
    <col min="6662" max="6912" width="8.85546875" style="155"/>
    <col min="6913" max="6913" width="5.5703125" style="155" customWidth="1"/>
    <col min="6914" max="6914" width="20.5703125" style="155" customWidth="1"/>
    <col min="6915" max="6915" width="21.140625" style="155" customWidth="1"/>
    <col min="6916" max="6916" width="32.140625" style="155" customWidth="1"/>
    <col min="6917" max="6917" width="16.140625" style="155" customWidth="1"/>
    <col min="6918" max="7168" width="8.85546875" style="155"/>
    <col min="7169" max="7169" width="5.5703125" style="155" customWidth="1"/>
    <col min="7170" max="7170" width="20.5703125" style="155" customWidth="1"/>
    <col min="7171" max="7171" width="21.140625" style="155" customWidth="1"/>
    <col min="7172" max="7172" width="32.140625" style="155" customWidth="1"/>
    <col min="7173" max="7173" width="16.140625" style="155" customWidth="1"/>
    <col min="7174" max="7424" width="8.85546875" style="155"/>
    <col min="7425" max="7425" width="5.5703125" style="155" customWidth="1"/>
    <col min="7426" max="7426" width="20.5703125" style="155" customWidth="1"/>
    <col min="7427" max="7427" width="21.140625" style="155" customWidth="1"/>
    <col min="7428" max="7428" width="32.140625" style="155" customWidth="1"/>
    <col min="7429" max="7429" width="16.140625" style="155" customWidth="1"/>
    <col min="7430" max="7680" width="8.85546875" style="155"/>
    <col min="7681" max="7681" width="5.5703125" style="155" customWidth="1"/>
    <col min="7682" max="7682" width="20.5703125" style="155" customWidth="1"/>
    <col min="7683" max="7683" width="21.140625" style="155" customWidth="1"/>
    <col min="7684" max="7684" width="32.140625" style="155" customWidth="1"/>
    <col min="7685" max="7685" width="16.140625" style="155" customWidth="1"/>
    <col min="7686" max="7936" width="8.85546875" style="155"/>
    <col min="7937" max="7937" width="5.5703125" style="155" customWidth="1"/>
    <col min="7938" max="7938" width="20.5703125" style="155" customWidth="1"/>
    <col min="7939" max="7939" width="21.140625" style="155" customWidth="1"/>
    <col min="7940" max="7940" width="32.140625" style="155" customWidth="1"/>
    <col min="7941" max="7941" width="16.140625" style="155" customWidth="1"/>
    <col min="7942" max="8192" width="8.85546875" style="155"/>
    <col min="8193" max="8193" width="5.5703125" style="155" customWidth="1"/>
    <col min="8194" max="8194" width="20.5703125" style="155" customWidth="1"/>
    <col min="8195" max="8195" width="21.140625" style="155" customWidth="1"/>
    <col min="8196" max="8196" width="32.140625" style="155" customWidth="1"/>
    <col min="8197" max="8197" width="16.140625" style="155" customWidth="1"/>
    <col min="8198" max="8448" width="8.85546875" style="155"/>
    <col min="8449" max="8449" width="5.5703125" style="155" customWidth="1"/>
    <col min="8450" max="8450" width="20.5703125" style="155" customWidth="1"/>
    <col min="8451" max="8451" width="21.140625" style="155" customWidth="1"/>
    <col min="8452" max="8452" width="32.140625" style="155" customWidth="1"/>
    <col min="8453" max="8453" width="16.140625" style="155" customWidth="1"/>
    <col min="8454" max="8704" width="8.85546875" style="155"/>
    <col min="8705" max="8705" width="5.5703125" style="155" customWidth="1"/>
    <col min="8706" max="8706" width="20.5703125" style="155" customWidth="1"/>
    <col min="8707" max="8707" width="21.140625" style="155" customWidth="1"/>
    <col min="8708" max="8708" width="32.140625" style="155" customWidth="1"/>
    <col min="8709" max="8709" width="16.140625" style="155" customWidth="1"/>
    <col min="8710" max="8960" width="8.85546875" style="155"/>
    <col min="8961" max="8961" width="5.5703125" style="155" customWidth="1"/>
    <col min="8962" max="8962" width="20.5703125" style="155" customWidth="1"/>
    <col min="8963" max="8963" width="21.140625" style="155" customWidth="1"/>
    <col min="8964" max="8964" width="32.140625" style="155" customWidth="1"/>
    <col min="8965" max="8965" width="16.140625" style="155" customWidth="1"/>
    <col min="8966" max="9216" width="8.85546875" style="155"/>
    <col min="9217" max="9217" width="5.5703125" style="155" customWidth="1"/>
    <col min="9218" max="9218" width="20.5703125" style="155" customWidth="1"/>
    <col min="9219" max="9219" width="21.140625" style="155" customWidth="1"/>
    <col min="9220" max="9220" width="32.140625" style="155" customWidth="1"/>
    <col min="9221" max="9221" width="16.140625" style="155" customWidth="1"/>
    <col min="9222" max="9472" width="8.85546875" style="155"/>
    <col min="9473" max="9473" width="5.5703125" style="155" customWidth="1"/>
    <col min="9474" max="9474" width="20.5703125" style="155" customWidth="1"/>
    <col min="9475" max="9475" width="21.140625" style="155" customWidth="1"/>
    <col min="9476" max="9476" width="32.140625" style="155" customWidth="1"/>
    <col min="9477" max="9477" width="16.140625" style="155" customWidth="1"/>
    <col min="9478" max="9728" width="8.85546875" style="155"/>
    <col min="9729" max="9729" width="5.5703125" style="155" customWidth="1"/>
    <col min="9730" max="9730" width="20.5703125" style="155" customWidth="1"/>
    <col min="9731" max="9731" width="21.140625" style="155" customWidth="1"/>
    <col min="9732" max="9732" width="32.140625" style="155" customWidth="1"/>
    <col min="9733" max="9733" width="16.140625" style="155" customWidth="1"/>
    <col min="9734" max="9984" width="8.85546875" style="155"/>
    <col min="9985" max="9985" width="5.5703125" style="155" customWidth="1"/>
    <col min="9986" max="9986" width="20.5703125" style="155" customWidth="1"/>
    <col min="9987" max="9987" width="21.140625" style="155" customWidth="1"/>
    <col min="9988" max="9988" width="32.140625" style="155" customWidth="1"/>
    <col min="9989" max="9989" width="16.140625" style="155" customWidth="1"/>
    <col min="9990" max="10240" width="8.85546875" style="155"/>
    <col min="10241" max="10241" width="5.5703125" style="155" customWidth="1"/>
    <col min="10242" max="10242" width="20.5703125" style="155" customWidth="1"/>
    <col min="10243" max="10243" width="21.140625" style="155" customWidth="1"/>
    <col min="10244" max="10244" width="32.140625" style="155" customWidth="1"/>
    <col min="10245" max="10245" width="16.140625" style="155" customWidth="1"/>
    <col min="10246" max="10496" width="8.85546875" style="155"/>
    <col min="10497" max="10497" width="5.5703125" style="155" customWidth="1"/>
    <col min="10498" max="10498" width="20.5703125" style="155" customWidth="1"/>
    <col min="10499" max="10499" width="21.140625" style="155" customWidth="1"/>
    <col min="10500" max="10500" width="32.140625" style="155" customWidth="1"/>
    <col min="10501" max="10501" width="16.140625" style="155" customWidth="1"/>
    <col min="10502" max="10752" width="8.85546875" style="155"/>
    <col min="10753" max="10753" width="5.5703125" style="155" customWidth="1"/>
    <col min="10754" max="10754" width="20.5703125" style="155" customWidth="1"/>
    <col min="10755" max="10755" width="21.140625" style="155" customWidth="1"/>
    <col min="10756" max="10756" width="32.140625" style="155" customWidth="1"/>
    <col min="10757" max="10757" width="16.140625" style="155" customWidth="1"/>
    <col min="10758" max="11008" width="8.85546875" style="155"/>
    <col min="11009" max="11009" width="5.5703125" style="155" customWidth="1"/>
    <col min="11010" max="11010" width="20.5703125" style="155" customWidth="1"/>
    <col min="11011" max="11011" width="21.140625" style="155" customWidth="1"/>
    <col min="11012" max="11012" width="32.140625" style="155" customWidth="1"/>
    <col min="11013" max="11013" width="16.140625" style="155" customWidth="1"/>
    <col min="11014" max="11264" width="8.85546875" style="155"/>
    <col min="11265" max="11265" width="5.5703125" style="155" customWidth="1"/>
    <col min="11266" max="11266" width="20.5703125" style="155" customWidth="1"/>
    <col min="11267" max="11267" width="21.140625" style="155" customWidth="1"/>
    <col min="11268" max="11268" width="32.140625" style="155" customWidth="1"/>
    <col min="11269" max="11269" width="16.140625" style="155" customWidth="1"/>
    <col min="11270" max="11520" width="8.85546875" style="155"/>
    <col min="11521" max="11521" width="5.5703125" style="155" customWidth="1"/>
    <col min="11522" max="11522" width="20.5703125" style="155" customWidth="1"/>
    <col min="11523" max="11523" width="21.140625" style="155" customWidth="1"/>
    <col min="11524" max="11524" width="32.140625" style="155" customWidth="1"/>
    <col min="11525" max="11525" width="16.140625" style="155" customWidth="1"/>
    <col min="11526" max="11776" width="8.85546875" style="155"/>
    <col min="11777" max="11777" width="5.5703125" style="155" customWidth="1"/>
    <col min="11778" max="11778" width="20.5703125" style="155" customWidth="1"/>
    <col min="11779" max="11779" width="21.140625" style="155" customWidth="1"/>
    <col min="11780" max="11780" width="32.140625" style="155" customWidth="1"/>
    <col min="11781" max="11781" width="16.140625" style="155" customWidth="1"/>
    <col min="11782" max="12032" width="8.85546875" style="155"/>
    <col min="12033" max="12033" width="5.5703125" style="155" customWidth="1"/>
    <col min="12034" max="12034" width="20.5703125" style="155" customWidth="1"/>
    <col min="12035" max="12035" width="21.140625" style="155" customWidth="1"/>
    <col min="12036" max="12036" width="32.140625" style="155" customWidth="1"/>
    <col min="12037" max="12037" width="16.140625" style="155" customWidth="1"/>
    <col min="12038" max="12288" width="8.85546875" style="155"/>
    <col min="12289" max="12289" width="5.5703125" style="155" customWidth="1"/>
    <col min="12290" max="12290" width="20.5703125" style="155" customWidth="1"/>
    <col min="12291" max="12291" width="21.140625" style="155" customWidth="1"/>
    <col min="12292" max="12292" width="32.140625" style="155" customWidth="1"/>
    <col min="12293" max="12293" width="16.140625" style="155" customWidth="1"/>
    <col min="12294" max="12544" width="8.85546875" style="155"/>
    <col min="12545" max="12545" width="5.5703125" style="155" customWidth="1"/>
    <col min="12546" max="12546" width="20.5703125" style="155" customWidth="1"/>
    <col min="12547" max="12547" width="21.140625" style="155" customWidth="1"/>
    <col min="12548" max="12548" width="32.140625" style="155" customWidth="1"/>
    <col min="12549" max="12549" width="16.140625" style="155" customWidth="1"/>
    <col min="12550" max="12800" width="8.85546875" style="155"/>
    <col min="12801" max="12801" width="5.5703125" style="155" customWidth="1"/>
    <col min="12802" max="12802" width="20.5703125" style="155" customWidth="1"/>
    <col min="12803" max="12803" width="21.140625" style="155" customWidth="1"/>
    <col min="12804" max="12804" width="32.140625" style="155" customWidth="1"/>
    <col min="12805" max="12805" width="16.140625" style="155" customWidth="1"/>
    <col min="12806" max="13056" width="8.85546875" style="155"/>
    <col min="13057" max="13057" width="5.5703125" style="155" customWidth="1"/>
    <col min="13058" max="13058" width="20.5703125" style="155" customWidth="1"/>
    <col min="13059" max="13059" width="21.140625" style="155" customWidth="1"/>
    <col min="13060" max="13060" width="32.140625" style="155" customWidth="1"/>
    <col min="13061" max="13061" width="16.140625" style="155" customWidth="1"/>
    <col min="13062" max="13312" width="8.85546875" style="155"/>
    <col min="13313" max="13313" width="5.5703125" style="155" customWidth="1"/>
    <col min="13314" max="13314" width="20.5703125" style="155" customWidth="1"/>
    <col min="13315" max="13315" width="21.140625" style="155" customWidth="1"/>
    <col min="13316" max="13316" width="32.140625" style="155" customWidth="1"/>
    <col min="13317" max="13317" width="16.140625" style="155" customWidth="1"/>
    <col min="13318" max="13568" width="8.85546875" style="155"/>
    <col min="13569" max="13569" width="5.5703125" style="155" customWidth="1"/>
    <col min="13570" max="13570" width="20.5703125" style="155" customWidth="1"/>
    <col min="13571" max="13571" width="21.140625" style="155" customWidth="1"/>
    <col min="13572" max="13572" width="32.140625" style="155" customWidth="1"/>
    <col min="13573" max="13573" width="16.140625" style="155" customWidth="1"/>
    <col min="13574" max="13824" width="8.85546875" style="155"/>
    <col min="13825" max="13825" width="5.5703125" style="155" customWidth="1"/>
    <col min="13826" max="13826" width="20.5703125" style="155" customWidth="1"/>
    <col min="13827" max="13827" width="21.140625" style="155" customWidth="1"/>
    <col min="13828" max="13828" width="32.140625" style="155" customWidth="1"/>
    <col min="13829" max="13829" width="16.140625" style="155" customWidth="1"/>
    <col min="13830" max="14080" width="8.85546875" style="155"/>
    <col min="14081" max="14081" width="5.5703125" style="155" customWidth="1"/>
    <col min="14082" max="14082" width="20.5703125" style="155" customWidth="1"/>
    <col min="14083" max="14083" width="21.140625" style="155" customWidth="1"/>
    <col min="14084" max="14084" width="32.140625" style="155" customWidth="1"/>
    <col min="14085" max="14085" width="16.140625" style="155" customWidth="1"/>
    <col min="14086" max="14336" width="8.85546875" style="155"/>
    <col min="14337" max="14337" width="5.5703125" style="155" customWidth="1"/>
    <col min="14338" max="14338" width="20.5703125" style="155" customWidth="1"/>
    <col min="14339" max="14339" width="21.140625" style="155" customWidth="1"/>
    <col min="14340" max="14340" width="32.140625" style="155" customWidth="1"/>
    <col min="14341" max="14341" width="16.140625" style="155" customWidth="1"/>
    <col min="14342" max="14592" width="8.85546875" style="155"/>
    <col min="14593" max="14593" width="5.5703125" style="155" customWidth="1"/>
    <col min="14594" max="14594" width="20.5703125" style="155" customWidth="1"/>
    <col min="14595" max="14595" width="21.140625" style="155" customWidth="1"/>
    <col min="14596" max="14596" width="32.140625" style="155" customWidth="1"/>
    <col min="14597" max="14597" width="16.140625" style="155" customWidth="1"/>
    <col min="14598" max="14848" width="8.85546875" style="155"/>
    <col min="14849" max="14849" width="5.5703125" style="155" customWidth="1"/>
    <col min="14850" max="14850" width="20.5703125" style="155" customWidth="1"/>
    <col min="14851" max="14851" width="21.140625" style="155" customWidth="1"/>
    <col min="14852" max="14852" width="32.140625" style="155" customWidth="1"/>
    <col min="14853" max="14853" width="16.140625" style="155" customWidth="1"/>
    <col min="14854" max="15104" width="8.85546875" style="155"/>
    <col min="15105" max="15105" width="5.5703125" style="155" customWidth="1"/>
    <col min="15106" max="15106" width="20.5703125" style="155" customWidth="1"/>
    <col min="15107" max="15107" width="21.140625" style="155" customWidth="1"/>
    <col min="15108" max="15108" width="32.140625" style="155" customWidth="1"/>
    <col min="15109" max="15109" width="16.140625" style="155" customWidth="1"/>
    <col min="15110" max="15360" width="8.85546875" style="155"/>
    <col min="15361" max="15361" width="5.5703125" style="155" customWidth="1"/>
    <col min="15362" max="15362" width="20.5703125" style="155" customWidth="1"/>
    <col min="15363" max="15363" width="21.140625" style="155" customWidth="1"/>
    <col min="15364" max="15364" width="32.140625" style="155" customWidth="1"/>
    <col min="15365" max="15365" width="16.140625" style="155" customWidth="1"/>
    <col min="15366" max="15616" width="8.85546875" style="155"/>
    <col min="15617" max="15617" width="5.5703125" style="155" customWidth="1"/>
    <col min="15618" max="15618" width="20.5703125" style="155" customWidth="1"/>
    <col min="15619" max="15619" width="21.140625" style="155" customWidth="1"/>
    <col min="15620" max="15620" width="32.140625" style="155" customWidth="1"/>
    <col min="15621" max="15621" width="16.140625" style="155" customWidth="1"/>
    <col min="15622" max="15872" width="8.85546875" style="155"/>
    <col min="15873" max="15873" width="5.5703125" style="155" customWidth="1"/>
    <col min="15874" max="15874" width="20.5703125" style="155" customWidth="1"/>
    <col min="15875" max="15875" width="21.140625" style="155" customWidth="1"/>
    <col min="15876" max="15876" width="32.140625" style="155" customWidth="1"/>
    <col min="15877" max="15877" width="16.140625" style="155" customWidth="1"/>
    <col min="15878" max="16128" width="8.85546875" style="155"/>
    <col min="16129" max="16129" width="5.5703125" style="155" customWidth="1"/>
    <col min="16130" max="16130" width="20.5703125" style="155" customWidth="1"/>
    <col min="16131" max="16131" width="21.140625" style="155" customWidth="1"/>
    <col min="16132" max="16132" width="32.140625" style="155" customWidth="1"/>
    <col min="16133" max="16133" width="16.140625" style="155" customWidth="1"/>
    <col min="16134" max="16384" width="8.85546875" style="155"/>
  </cols>
  <sheetData>
    <row r="1" spans="1:9" s="149" customFormat="1" ht="12.75" x14ac:dyDescent="0.2">
      <c r="B1" s="150"/>
      <c r="C1" s="151"/>
      <c r="E1" s="152" t="s">
        <v>1419</v>
      </c>
    </row>
    <row r="2" spans="1:9" x14ac:dyDescent="0.25">
      <c r="A2" s="153"/>
      <c r="B2" s="153"/>
      <c r="C2" s="153"/>
      <c r="D2" s="153"/>
      <c r="E2" s="153"/>
      <c r="F2" s="154"/>
      <c r="G2" s="154"/>
      <c r="H2" s="154"/>
      <c r="I2" s="154"/>
    </row>
    <row r="3" spans="1:9" x14ac:dyDescent="0.25">
      <c r="A3" s="207" t="s">
        <v>1420</v>
      </c>
      <c r="B3" s="207"/>
      <c r="C3" s="207"/>
      <c r="D3" s="207"/>
      <c r="E3" s="207"/>
    </row>
    <row r="4" spans="1:9" ht="27" customHeight="1" x14ac:dyDescent="0.25">
      <c r="A4" s="207" t="s">
        <v>1435</v>
      </c>
      <c r="B4" s="207"/>
      <c r="C4" s="207"/>
      <c r="D4" s="207"/>
      <c r="E4" s="207"/>
    </row>
    <row r="5" spans="1:9" hidden="1" x14ac:dyDescent="0.25">
      <c r="A5" s="208" t="s">
        <v>1421</v>
      </c>
      <c r="B5" s="208"/>
      <c r="C5" s="208"/>
      <c r="D5" s="208"/>
      <c r="E5" s="156">
        <v>50000</v>
      </c>
    </row>
    <row r="6" spans="1:9" hidden="1" x14ac:dyDescent="0.25">
      <c r="A6" s="157" t="s">
        <v>1422</v>
      </c>
      <c r="B6" s="158"/>
      <c r="C6" s="159"/>
      <c r="D6" s="159"/>
      <c r="E6" s="156" t="e">
        <f>#REF!</f>
        <v>#REF!</v>
      </c>
    </row>
    <row r="7" spans="1:9" hidden="1" x14ac:dyDescent="0.25">
      <c r="A7" s="208" t="s">
        <v>1423</v>
      </c>
      <c r="B7" s="208"/>
      <c r="C7" s="208"/>
      <c r="D7" s="208"/>
      <c r="E7" s="160">
        <f>E26</f>
        <v>140</v>
      </c>
    </row>
    <row r="8" spans="1:9" hidden="1" x14ac:dyDescent="0.25">
      <c r="A8" s="208" t="s">
        <v>1424</v>
      </c>
      <c r="B8" s="208"/>
      <c r="C8" s="208"/>
      <c r="D8" s="208"/>
      <c r="E8" s="161">
        <f>E5-E7</f>
        <v>49860</v>
      </c>
    </row>
    <row r="9" spans="1:9" hidden="1" x14ac:dyDescent="0.25">
      <c r="A9" s="209" t="s">
        <v>1425</v>
      </c>
      <c r="B9" s="209"/>
      <c r="C9" s="209"/>
      <c r="D9" s="209"/>
      <c r="E9" s="156" t="e">
        <f>#REF!-#REF!+#REF!-#REF!+#REF!-#REF!</f>
        <v>#REF!</v>
      </c>
    </row>
    <row r="10" spans="1:9" hidden="1" x14ac:dyDescent="0.25">
      <c r="A10" s="162" t="s">
        <v>1426</v>
      </c>
      <c r="B10" s="162"/>
      <c r="C10" s="162"/>
      <c r="D10" s="159"/>
      <c r="E10" s="156" t="e">
        <f>E5-E6</f>
        <v>#REF!</v>
      </c>
    </row>
    <row r="11" spans="1:9" x14ac:dyDescent="0.25">
      <c r="A11" s="206"/>
      <c r="B11" s="206"/>
      <c r="C11" s="206"/>
      <c r="D11" s="206"/>
      <c r="E11" s="163" t="s">
        <v>1213</v>
      </c>
    </row>
    <row r="12" spans="1:9" ht="25.5" x14ac:dyDescent="0.25">
      <c r="A12" s="164" t="s">
        <v>1397</v>
      </c>
      <c r="B12" s="164" t="s">
        <v>1427</v>
      </c>
      <c r="C12" s="164" t="s">
        <v>1428</v>
      </c>
      <c r="D12" s="164" t="s">
        <v>1429</v>
      </c>
      <c r="E12" s="164" t="s">
        <v>1434</v>
      </c>
    </row>
    <row r="13" spans="1:9" ht="25.5" x14ac:dyDescent="0.25">
      <c r="A13" s="165">
        <v>1</v>
      </c>
      <c r="B13" s="167" t="s">
        <v>1436</v>
      </c>
      <c r="C13" s="168" t="s">
        <v>1437</v>
      </c>
      <c r="D13" s="166" t="s">
        <v>1438</v>
      </c>
      <c r="E13" s="169" t="s">
        <v>1223</v>
      </c>
    </row>
    <row r="14" spans="1:9" ht="25.5" x14ac:dyDescent="0.25">
      <c r="A14" s="183">
        <v>2</v>
      </c>
      <c r="B14" s="167" t="s">
        <v>1439</v>
      </c>
      <c r="C14" s="185" t="s">
        <v>1440</v>
      </c>
      <c r="D14" s="166" t="s">
        <v>1438</v>
      </c>
      <c r="E14" s="184" t="s">
        <v>1223</v>
      </c>
    </row>
    <row r="15" spans="1:9" ht="25.5" x14ac:dyDescent="0.25">
      <c r="A15" s="183">
        <v>3</v>
      </c>
      <c r="B15" s="167" t="s">
        <v>1441</v>
      </c>
      <c r="C15" s="185" t="s">
        <v>1442</v>
      </c>
      <c r="D15" s="166" t="s">
        <v>1438</v>
      </c>
      <c r="E15" s="184" t="s">
        <v>1223</v>
      </c>
    </row>
    <row r="16" spans="1:9" ht="25.5" x14ac:dyDescent="0.25">
      <c r="A16" s="183">
        <v>4</v>
      </c>
      <c r="B16" s="167" t="s">
        <v>1443</v>
      </c>
      <c r="C16" s="185" t="s">
        <v>1444</v>
      </c>
      <c r="D16" s="166" t="s">
        <v>1438</v>
      </c>
      <c r="E16" s="184" t="s">
        <v>1223</v>
      </c>
    </row>
    <row r="17" spans="1:5" ht="25.5" x14ac:dyDescent="0.25">
      <c r="A17" s="183">
        <v>5</v>
      </c>
      <c r="B17" s="167" t="s">
        <v>1445</v>
      </c>
      <c r="C17" s="185" t="s">
        <v>1446</v>
      </c>
      <c r="D17" s="166" t="s">
        <v>1438</v>
      </c>
      <c r="E17" s="184" t="s">
        <v>1223</v>
      </c>
    </row>
    <row r="18" spans="1:5" ht="25.5" x14ac:dyDescent="0.25">
      <c r="A18" s="183">
        <v>6</v>
      </c>
      <c r="B18" s="167" t="s">
        <v>1447</v>
      </c>
      <c r="C18" s="185" t="s">
        <v>1448</v>
      </c>
      <c r="D18" s="186" t="s">
        <v>1438</v>
      </c>
      <c r="E18" s="184" t="s">
        <v>1449</v>
      </c>
    </row>
    <row r="19" spans="1:5" ht="25.5" x14ac:dyDescent="0.25">
      <c r="A19" s="183">
        <v>7</v>
      </c>
      <c r="B19" s="167" t="s">
        <v>1450</v>
      </c>
      <c r="C19" s="185" t="s">
        <v>1451</v>
      </c>
      <c r="D19" s="186" t="s">
        <v>1438</v>
      </c>
      <c r="E19" s="184" t="s">
        <v>1223</v>
      </c>
    </row>
    <row r="20" spans="1:5" ht="25.5" x14ac:dyDescent="0.25">
      <c r="A20" s="183">
        <v>8</v>
      </c>
      <c r="B20" s="167" t="s">
        <v>1452</v>
      </c>
      <c r="C20" s="185" t="s">
        <v>1453</v>
      </c>
      <c r="D20" s="186" t="s">
        <v>1438</v>
      </c>
      <c r="E20" s="184" t="s">
        <v>1223</v>
      </c>
    </row>
    <row r="21" spans="1:5" ht="25.5" x14ac:dyDescent="0.25">
      <c r="A21" s="183">
        <v>9</v>
      </c>
      <c r="B21" s="167" t="s">
        <v>1454</v>
      </c>
      <c r="C21" s="185" t="s">
        <v>1455</v>
      </c>
      <c r="D21" s="186" t="s">
        <v>1438</v>
      </c>
      <c r="E21" s="184" t="s">
        <v>1223</v>
      </c>
    </row>
    <row r="22" spans="1:5" ht="25.5" x14ac:dyDescent="0.25">
      <c r="A22" s="183">
        <v>10</v>
      </c>
      <c r="B22" s="167" t="s">
        <v>1456</v>
      </c>
      <c r="C22" s="185" t="s">
        <v>1457</v>
      </c>
      <c r="D22" s="186" t="s">
        <v>1438</v>
      </c>
      <c r="E22" s="184" t="s">
        <v>1223</v>
      </c>
    </row>
    <row r="23" spans="1:5" ht="25.5" x14ac:dyDescent="0.25">
      <c r="A23" s="183">
        <v>11</v>
      </c>
      <c r="B23" s="167" t="s">
        <v>1458</v>
      </c>
      <c r="C23" s="185" t="s">
        <v>1459</v>
      </c>
      <c r="D23" s="186" t="s">
        <v>1438</v>
      </c>
      <c r="E23" s="184" t="s">
        <v>1223</v>
      </c>
    </row>
    <row r="24" spans="1:5" ht="25.5" x14ac:dyDescent="0.25">
      <c r="A24" s="183">
        <v>12</v>
      </c>
      <c r="B24" s="167" t="s">
        <v>1460</v>
      </c>
      <c r="C24" s="185" t="s">
        <v>1461</v>
      </c>
      <c r="D24" s="186" t="s">
        <v>1438</v>
      </c>
      <c r="E24" s="184" t="s">
        <v>1223</v>
      </c>
    </row>
    <row r="25" spans="1:5" ht="25.5" x14ac:dyDescent="0.25">
      <c r="A25" s="183">
        <v>13</v>
      </c>
      <c r="B25" s="167" t="s">
        <v>1462</v>
      </c>
      <c r="C25" s="185" t="s">
        <v>1463</v>
      </c>
      <c r="D25" s="186" t="s">
        <v>1438</v>
      </c>
      <c r="E25" s="184" t="s">
        <v>1223</v>
      </c>
    </row>
    <row r="26" spans="1:5" x14ac:dyDescent="0.25">
      <c r="A26" s="170"/>
      <c r="B26" s="171" t="s">
        <v>1430</v>
      </c>
      <c r="C26" s="172"/>
      <c r="D26" s="173" t="s">
        <v>1431</v>
      </c>
      <c r="E26" s="174">
        <f>E13+E14+E15+E16+E17+E18+E19+E20+E21+E22+E23+E24+E25</f>
        <v>140</v>
      </c>
    </row>
    <row r="27" spans="1:5" x14ac:dyDescent="0.25">
      <c r="A27" s="175"/>
      <c r="B27" s="175"/>
      <c r="C27" s="175"/>
      <c r="D27" s="176" t="s">
        <v>1432</v>
      </c>
      <c r="E27" s="177">
        <v>0</v>
      </c>
    </row>
    <row r="28" spans="1:5" x14ac:dyDescent="0.25">
      <c r="E28" s="179"/>
    </row>
    <row r="29" spans="1:5" x14ac:dyDescent="0.25">
      <c r="B29" s="180"/>
      <c r="C29" s="181"/>
      <c r="E29" s="179"/>
    </row>
    <row r="30" spans="1:5" x14ac:dyDescent="0.25">
      <c r="A30" s="182"/>
      <c r="B30" s="182"/>
      <c r="E30" s="181"/>
    </row>
    <row r="31" spans="1:5" x14ac:dyDescent="0.25">
      <c r="A31" s="182"/>
      <c r="B31" s="182"/>
    </row>
  </sheetData>
  <mergeCells count="7">
    <mergeCell ref="A11:D11"/>
    <mergeCell ref="A3:E3"/>
    <mergeCell ref="A4:E4"/>
    <mergeCell ref="A5:D5"/>
    <mergeCell ref="A7:D7"/>
    <mergeCell ref="A8:D8"/>
    <mergeCell ref="A9:D9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9"/>
  <sheetViews>
    <sheetView workbookViewId="0">
      <selection activeCell="D15" sqref="D15"/>
    </sheetView>
  </sheetViews>
  <sheetFormatPr defaultRowHeight="12.75" x14ac:dyDescent="0.2"/>
  <cols>
    <col min="1" max="1" width="24.42578125" style="22" customWidth="1"/>
    <col min="2" max="2" width="65.7109375" style="22" customWidth="1"/>
    <col min="3" max="4" width="13.42578125" style="22" customWidth="1"/>
    <col min="5" max="5" width="12.85546875" style="22" customWidth="1"/>
    <col min="6" max="6" width="13.42578125" style="22" customWidth="1"/>
    <col min="7" max="7" width="12.28515625" style="22" customWidth="1"/>
    <col min="8" max="8" width="9.7109375" style="22" customWidth="1"/>
    <col min="9" max="256" width="9.140625" style="22"/>
    <col min="257" max="257" width="24.42578125" style="22" customWidth="1"/>
    <col min="258" max="258" width="65.7109375" style="22" customWidth="1"/>
    <col min="259" max="260" width="13.42578125" style="22" customWidth="1"/>
    <col min="261" max="261" width="12.85546875" style="22" customWidth="1"/>
    <col min="262" max="262" width="13.42578125" style="22" customWidth="1"/>
    <col min="263" max="263" width="12.28515625" style="22" customWidth="1"/>
    <col min="264" max="264" width="9.7109375" style="22" customWidth="1"/>
    <col min="265" max="512" width="9.140625" style="22"/>
    <col min="513" max="513" width="24.42578125" style="22" customWidth="1"/>
    <col min="514" max="514" width="65.7109375" style="22" customWidth="1"/>
    <col min="515" max="516" width="13.42578125" style="22" customWidth="1"/>
    <col min="517" max="517" width="12.85546875" style="22" customWidth="1"/>
    <col min="518" max="518" width="13.42578125" style="22" customWidth="1"/>
    <col min="519" max="519" width="12.28515625" style="22" customWidth="1"/>
    <col min="520" max="520" width="9.7109375" style="22" customWidth="1"/>
    <col min="521" max="768" width="9.140625" style="22"/>
    <col min="769" max="769" width="24.42578125" style="22" customWidth="1"/>
    <col min="770" max="770" width="65.7109375" style="22" customWidth="1"/>
    <col min="771" max="772" width="13.42578125" style="22" customWidth="1"/>
    <col min="773" max="773" width="12.85546875" style="22" customWidth="1"/>
    <col min="774" max="774" width="13.42578125" style="22" customWidth="1"/>
    <col min="775" max="775" width="12.28515625" style="22" customWidth="1"/>
    <col min="776" max="776" width="9.7109375" style="22" customWidth="1"/>
    <col min="777" max="1024" width="9.140625" style="22"/>
    <col min="1025" max="1025" width="24.42578125" style="22" customWidth="1"/>
    <col min="1026" max="1026" width="65.7109375" style="22" customWidth="1"/>
    <col min="1027" max="1028" width="13.42578125" style="22" customWidth="1"/>
    <col min="1029" max="1029" width="12.85546875" style="22" customWidth="1"/>
    <col min="1030" max="1030" width="13.42578125" style="22" customWidth="1"/>
    <col min="1031" max="1031" width="12.28515625" style="22" customWidth="1"/>
    <col min="1032" max="1032" width="9.7109375" style="22" customWidth="1"/>
    <col min="1033" max="1280" width="9.140625" style="22"/>
    <col min="1281" max="1281" width="24.42578125" style="22" customWidth="1"/>
    <col min="1282" max="1282" width="65.7109375" style="22" customWidth="1"/>
    <col min="1283" max="1284" width="13.42578125" style="22" customWidth="1"/>
    <col min="1285" max="1285" width="12.85546875" style="22" customWidth="1"/>
    <col min="1286" max="1286" width="13.42578125" style="22" customWidth="1"/>
    <col min="1287" max="1287" width="12.28515625" style="22" customWidth="1"/>
    <col min="1288" max="1288" width="9.7109375" style="22" customWidth="1"/>
    <col min="1289" max="1536" width="9.140625" style="22"/>
    <col min="1537" max="1537" width="24.42578125" style="22" customWidth="1"/>
    <col min="1538" max="1538" width="65.7109375" style="22" customWidth="1"/>
    <col min="1539" max="1540" width="13.42578125" style="22" customWidth="1"/>
    <col min="1541" max="1541" width="12.85546875" style="22" customWidth="1"/>
    <col min="1542" max="1542" width="13.42578125" style="22" customWidth="1"/>
    <col min="1543" max="1543" width="12.28515625" style="22" customWidth="1"/>
    <col min="1544" max="1544" width="9.7109375" style="22" customWidth="1"/>
    <col min="1545" max="1792" width="9.140625" style="22"/>
    <col min="1793" max="1793" width="24.42578125" style="22" customWidth="1"/>
    <col min="1794" max="1794" width="65.7109375" style="22" customWidth="1"/>
    <col min="1795" max="1796" width="13.42578125" style="22" customWidth="1"/>
    <col min="1797" max="1797" width="12.85546875" style="22" customWidth="1"/>
    <col min="1798" max="1798" width="13.42578125" style="22" customWidth="1"/>
    <col min="1799" max="1799" width="12.28515625" style="22" customWidth="1"/>
    <col min="1800" max="1800" width="9.7109375" style="22" customWidth="1"/>
    <col min="1801" max="2048" width="9.140625" style="22"/>
    <col min="2049" max="2049" width="24.42578125" style="22" customWidth="1"/>
    <col min="2050" max="2050" width="65.7109375" style="22" customWidth="1"/>
    <col min="2051" max="2052" width="13.42578125" style="22" customWidth="1"/>
    <col min="2053" max="2053" width="12.85546875" style="22" customWidth="1"/>
    <col min="2054" max="2054" width="13.42578125" style="22" customWidth="1"/>
    <col min="2055" max="2055" width="12.28515625" style="22" customWidth="1"/>
    <col min="2056" max="2056" width="9.7109375" style="22" customWidth="1"/>
    <col min="2057" max="2304" width="9.140625" style="22"/>
    <col min="2305" max="2305" width="24.42578125" style="22" customWidth="1"/>
    <col min="2306" max="2306" width="65.7109375" style="22" customWidth="1"/>
    <col min="2307" max="2308" width="13.42578125" style="22" customWidth="1"/>
    <col min="2309" max="2309" width="12.85546875" style="22" customWidth="1"/>
    <col min="2310" max="2310" width="13.42578125" style="22" customWidth="1"/>
    <col min="2311" max="2311" width="12.28515625" style="22" customWidth="1"/>
    <col min="2312" max="2312" width="9.7109375" style="22" customWidth="1"/>
    <col min="2313" max="2560" width="9.140625" style="22"/>
    <col min="2561" max="2561" width="24.42578125" style="22" customWidth="1"/>
    <col min="2562" max="2562" width="65.7109375" style="22" customWidth="1"/>
    <col min="2563" max="2564" width="13.42578125" style="22" customWidth="1"/>
    <col min="2565" max="2565" width="12.85546875" style="22" customWidth="1"/>
    <col min="2566" max="2566" width="13.42578125" style="22" customWidth="1"/>
    <col min="2567" max="2567" width="12.28515625" style="22" customWidth="1"/>
    <col min="2568" max="2568" width="9.7109375" style="22" customWidth="1"/>
    <col min="2569" max="2816" width="9.140625" style="22"/>
    <col min="2817" max="2817" width="24.42578125" style="22" customWidth="1"/>
    <col min="2818" max="2818" width="65.7109375" style="22" customWidth="1"/>
    <col min="2819" max="2820" width="13.42578125" style="22" customWidth="1"/>
    <col min="2821" max="2821" width="12.85546875" style="22" customWidth="1"/>
    <col min="2822" max="2822" width="13.42578125" style="22" customWidth="1"/>
    <col min="2823" max="2823" width="12.28515625" style="22" customWidth="1"/>
    <col min="2824" max="2824" width="9.7109375" style="22" customWidth="1"/>
    <col min="2825" max="3072" width="9.140625" style="22"/>
    <col min="3073" max="3073" width="24.42578125" style="22" customWidth="1"/>
    <col min="3074" max="3074" width="65.7109375" style="22" customWidth="1"/>
    <col min="3075" max="3076" width="13.42578125" style="22" customWidth="1"/>
    <col min="3077" max="3077" width="12.85546875" style="22" customWidth="1"/>
    <col min="3078" max="3078" width="13.42578125" style="22" customWidth="1"/>
    <col min="3079" max="3079" width="12.28515625" style="22" customWidth="1"/>
    <col min="3080" max="3080" width="9.7109375" style="22" customWidth="1"/>
    <col min="3081" max="3328" width="9.140625" style="22"/>
    <col min="3329" max="3329" width="24.42578125" style="22" customWidth="1"/>
    <col min="3330" max="3330" width="65.7109375" style="22" customWidth="1"/>
    <col min="3331" max="3332" width="13.42578125" style="22" customWidth="1"/>
    <col min="3333" max="3333" width="12.85546875" style="22" customWidth="1"/>
    <col min="3334" max="3334" width="13.42578125" style="22" customWidth="1"/>
    <col min="3335" max="3335" width="12.28515625" style="22" customWidth="1"/>
    <col min="3336" max="3336" width="9.7109375" style="22" customWidth="1"/>
    <col min="3337" max="3584" width="9.140625" style="22"/>
    <col min="3585" max="3585" width="24.42578125" style="22" customWidth="1"/>
    <col min="3586" max="3586" width="65.7109375" style="22" customWidth="1"/>
    <col min="3587" max="3588" width="13.42578125" style="22" customWidth="1"/>
    <col min="3589" max="3589" width="12.85546875" style="22" customWidth="1"/>
    <col min="3590" max="3590" width="13.42578125" style="22" customWidth="1"/>
    <col min="3591" max="3591" width="12.28515625" style="22" customWidth="1"/>
    <col min="3592" max="3592" width="9.7109375" style="22" customWidth="1"/>
    <col min="3593" max="3840" width="9.140625" style="22"/>
    <col min="3841" max="3841" width="24.42578125" style="22" customWidth="1"/>
    <col min="3842" max="3842" width="65.7109375" style="22" customWidth="1"/>
    <col min="3843" max="3844" width="13.42578125" style="22" customWidth="1"/>
    <col min="3845" max="3845" width="12.85546875" style="22" customWidth="1"/>
    <col min="3846" max="3846" width="13.42578125" style="22" customWidth="1"/>
    <col min="3847" max="3847" width="12.28515625" style="22" customWidth="1"/>
    <col min="3848" max="3848" width="9.7109375" style="22" customWidth="1"/>
    <col min="3849" max="4096" width="9.140625" style="22"/>
    <col min="4097" max="4097" width="24.42578125" style="22" customWidth="1"/>
    <col min="4098" max="4098" width="65.7109375" style="22" customWidth="1"/>
    <col min="4099" max="4100" width="13.42578125" style="22" customWidth="1"/>
    <col min="4101" max="4101" width="12.85546875" style="22" customWidth="1"/>
    <col min="4102" max="4102" width="13.42578125" style="22" customWidth="1"/>
    <col min="4103" max="4103" width="12.28515625" style="22" customWidth="1"/>
    <col min="4104" max="4104" width="9.7109375" style="22" customWidth="1"/>
    <col min="4105" max="4352" width="9.140625" style="22"/>
    <col min="4353" max="4353" width="24.42578125" style="22" customWidth="1"/>
    <col min="4354" max="4354" width="65.7109375" style="22" customWidth="1"/>
    <col min="4355" max="4356" width="13.42578125" style="22" customWidth="1"/>
    <col min="4357" max="4357" width="12.85546875" style="22" customWidth="1"/>
    <col min="4358" max="4358" width="13.42578125" style="22" customWidth="1"/>
    <col min="4359" max="4359" width="12.28515625" style="22" customWidth="1"/>
    <col min="4360" max="4360" width="9.7109375" style="22" customWidth="1"/>
    <col min="4361" max="4608" width="9.140625" style="22"/>
    <col min="4609" max="4609" width="24.42578125" style="22" customWidth="1"/>
    <col min="4610" max="4610" width="65.7109375" style="22" customWidth="1"/>
    <col min="4611" max="4612" width="13.42578125" style="22" customWidth="1"/>
    <col min="4613" max="4613" width="12.85546875" style="22" customWidth="1"/>
    <col min="4614" max="4614" width="13.42578125" style="22" customWidth="1"/>
    <col min="4615" max="4615" width="12.28515625" style="22" customWidth="1"/>
    <col min="4616" max="4616" width="9.7109375" style="22" customWidth="1"/>
    <col min="4617" max="4864" width="9.140625" style="22"/>
    <col min="4865" max="4865" width="24.42578125" style="22" customWidth="1"/>
    <col min="4866" max="4866" width="65.7109375" style="22" customWidth="1"/>
    <col min="4867" max="4868" width="13.42578125" style="22" customWidth="1"/>
    <col min="4869" max="4869" width="12.85546875" style="22" customWidth="1"/>
    <col min="4870" max="4870" width="13.42578125" style="22" customWidth="1"/>
    <col min="4871" max="4871" width="12.28515625" style="22" customWidth="1"/>
    <col min="4872" max="4872" width="9.7109375" style="22" customWidth="1"/>
    <col min="4873" max="5120" width="9.140625" style="22"/>
    <col min="5121" max="5121" width="24.42578125" style="22" customWidth="1"/>
    <col min="5122" max="5122" width="65.7109375" style="22" customWidth="1"/>
    <col min="5123" max="5124" width="13.42578125" style="22" customWidth="1"/>
    <col min="5125" max="5125" width="12.85546875" style="22" customWidth="1"/>
    <col min="5126" max="5126" width="13.42578125" style="22" customWidth="1"/>
    <col min="5127" max="5127" width="12.28515625" style="22" customWidth="1"/>
    <col min="5128" max="5128" width="9.7109375" style="22" customWidth="1"/>
    <col min="5129" max="5376" width="9.140625" style="22"/>
    <col min="5377" max="5377" width="24.42578125" style="22" customWidth="1"/>
    <col min="5378" max="5378" width="65.7109375" style="22" customWidth="1"/>
    <col min="5379" max="5380" width="13.42578125" style="22" customWidth="1"/>
    <col min="5381" max="5381" width="12.85546875" style="22" customWidth="1"/>
    <col min="5382" max="5382" width="13.42578125" style="22" customWidth="1"/>
    <col min="5383" max="5383" width="12.28515625" style="22" customWidth="1"/>
    <col min="5384" max="5384" width="9.7109375" style="22" customWidth="1"/>
    <col min="5385" max="5632" width="9.140625" style="22"/>
    <col min="5633" max="5633" width="24.42578125" style="22" customWidth="1"/>
    <col min="5634" max="5634" width="65.7109375" style="22" customWidth="1"/>
    <col min="5635" max="5636" width="13.42578125" style="22" customWidth="1"/>
    <col min="5637" max="5637" width="12.85546875" style="22" customWidth="1"/>
    <col min="5638" max="5638" width="13.42578125" style="22" customWidth="1"/>
    <col min="5639" max="5639" width="12.28515625" style="22" customWidth="1"/>
    <col min="5640" max="5640" width="9.7109375" style="22" customWidth="1"/>
    <col min="5641" max="5888" width="9.140625" style="22"/>
    <col min="5889" max="5889" width="24.42578125" style="22" customWidth="1"/>
    <col min="5890" max="5890" width="65.7109375" style="22" customWidth="1"/>
    <col min="5891" max="5892" width="13.42578125" style="22" customWidth="1"/>
    <col min="5893" max="5893" width="12.85546875" style="22" customWidth="1"/>
    <col min="5894" max="5894" width="13.42578125" style="22" customWidth="1"/>
    <col min="5895" max="5895" width="12.28515625" style="22" customWidth="1"/>
    <col min="5896" max="5896" width="9.7109375" style="22" customWidth="1"/>
    <col min="5897" max="6144" width="9.140625" style="22"/>
    <col min="6145" max="6145" width="24.42578125" style="22" customWidth="1"/>
    <col min="6146" max="6146" width="65.7109375" style="22" customWidth="1"/>
    <col min="6147" max="6148" width="13.42578125" style="22" customWidth="1"/>
    <col min="6149" max="6149" width="12.85546875" style="22" customWidth="1"/>
    <col min="6150" max="6150" width="13.42578125" style="22" customWidth="1"/>
    <col min="6151" max="6151" width="12.28515625" style="22" customWidth="1"/>
    <col min="6152" max="6152" width="9.7109375" style="22" customWidth="1"/>
    <col min="6153" max="6400" width="9.140625" style="22"/>
    <col min="6401" max="6401" width="24.42578125" style="22" customWidth="1"/>
    <col min="6402" max="6402" width="65.7109375" style="22" customWidth="1"/>
    <col min="6403" max="6404" width="13.42578125" style="22" customWidth="1"/>
    <col min="6405" max="6405" width="12.85546875" style="22" customWidth="1"/>
    <col min="6406" max="6406" width="13.42578125" style="22" customWidth="1"/>
    <col min="6407" max="6407" width="12.28515625" style="22" customWidth="1"/>
    <col min="6408" max="6408" width="9.7109375" style="22" customWidth="1"/>
    <col min="6409" max="6656" width="9.140625" style="22"/>
    <col min="6657" max="6657" width="24.42578125" style="22" customWidth="1"/>
    <col min="6658" max="6658" width="65.7109375" style="22" customWidth="1"/>
    <col min="6659" max="6660" width="13.42578125" style="22" customWidth="1"/>
    <col min="6661" max="6661" width="12.85546875" style="22" customWidth="1"/>
    <col min="6662" max="6662" width="13.42578125" style="22" customWidth="1"/>
    <col min="6663" max="6663" width="12.28515625" style="22" customWidth="1"/>
    <col min="6664" max="6664" width="9.7109375" style="22" customWidth="1"/>
    <col min="6665" max="6912" width="9.140625" style="22"/>
    <col min="6913" max="6913" width="24.42578125" style="22" customWidth="1"/>
    <col min="6914" max="6914" width="65.7109375" style="22" customWidth="1"/>
    <col min="6915" max="6916" width="13.42578125" style="22" customWidth="1"/>
    <col min="6917" max="6917" width="12.85546875" style="22" customWidth="1"/>
    <col min="6918" max="6918" width="13.42578125" style="22" customWidth="1"/>
    <col min="6919" max="6919" width="12.28515625" style="22" customWidth="1"/>
    <col min="6920" max="6920" width="9.7109375" style="22" customWidth="1"/>
    <col min="6921" max="7168" width="9.140625" style="22"/>
    <col min="7169" max="7169" width="24.42578125" style="22" customWidth="1"/>
    <col min="7170" max="7170" width="65.7109375" style="22" customWidth="1"/>
    <col min="7171" max="7172" width="13.42578125" style="22" customWidth="1"/>
    <col min="7173" max="7173" width="12.85546875" style="22" customWidth="1"/>
    <col min="7174" max="7174" width="13.42578125" style="22" customWidth="1"/>
    <col min="7175" max="7175" width="12.28515625" style="22" customWidth="1"/>
    <col min="7176" max="7176" width="9.7109375" style="22" customWidth="1"/>
    <col min="7177" max="7424" width="9.140625" style="22"/>
    <col min="7425" max="7425" width="24.42578125" style="22" customWidth="1"/>
    <col min="7426" max="7426" width="65.7109375" style="22" customWidth="1"/>
    <col min="7427" max="7428" width="13.42578125" style="22" customWidth="1"/>
    <col min="7429" max="7429" width="12.85546875" style="22" customWidth="1"/>
    <col min="7430" max="7430" width="13.42578125" style="22" customWidth="1"/>
    <col min="7431" max="7431" width="12.28515625" style="22" customWidth="1"/>
    <col min="7432" max="7432" width="9.7109375" style="22" customWidth="1"/>
    <col min="7433" max="7680" width="9.140625" style="22"/>
    <col min="7681" max="7681" width="24.42578125" style="22" customWidth="1"/>
    <col min="7682" max="7682" width="65.7109375" style="22" customWidth="1"/>
    <col min="7683" max="7684" width="13.42578125" style="22" customWidth="1"/>
    <col min="7685" max="7685" width="12.85546875" style="22" customWidth="1"/>
    <col min="7686" max="7686" width="13.42578125" style="22" customWidth="1"/>
    <col min="7687" max="7687" width="12.28515625" style="22" customWidth="1"/>
    <col min="7688" max="7688" width="9.7109375" style="22" customWidth="1"/>
    <col min="7689" max="7936" width="9.140625" style="22"/>
    <col min="7937" max="7937" width="24.42578125" style="22" customWidth="1"/>
    <col min="7938" max="7938" width="65.7109375" style="22" customWidth="1"/>
    <col min="7939" max="7940" width="13.42578125" style="22" customWidth="1"/>
    <col min="7941" max="7941" width="12.85546875" style="22" customWidth="1"/>
    <col min="7942" max="7942" width="13.42578125" style="22" customWidth="1"/>
    <col min="7943" max="7943" width="12.28515625" style="22" customWidth="1"/>
    <col min="7944" max="7944" width="9.7109375" style="22" customWidth="1"/>
    <col min="7945" max="8192" width="9.140625" style="22"/>
    <col min="8193" max="8193" width="24.42578125" style="22" customWidth="1"/>
    <col min="8194" max="8194" width="65.7109375" style="22" customWidth="1"/>
    <col min="8195" max="8196" width="13.42578125" style="22" customWidth="1"/>
    <col min="8197" max="8197" width="12.85546875" style="22" customWidth="1"/>
    <col min="8198" max="8198" width="13.42578125" style="22" customWidth="1"/>
    <col min="8199" max="8199" width="12.28515625" style="22" customWidth="1"/>
    <col min="8200" max="8200" width="9.7109375" style="22" customWidth="1"/>
    <col min="8201" max="8448" width="9.140625" style="22"/>
    <col min="8449" max="8449" width="24.42578125" style="22" customWidth="1"/>
    <col min="8450" max="8450" width="65.7109375" style="22" customWidth="1"/>
    <col min="8451" max="8452" width="13.42578125" style="22" customWidth="1"/>
    <col min="8453" max="8453" width="12.85546875" style="22" customWidth="1"/>
    <col min="8454" max="8454" width="13.42578125" style="22" customWidth="1"/>
    <col min="8455" max="8455" width="12.28515625" style="22" customWidth="1"/>
    <col min="8456" max="8456" width="9.7109375" style="22" customWidth="1"/>
    <col min="8457" max="8704" width="9.140625" style="22"/>
    <col min="8705" max="8705" width="24.42578125" style="22" customWidth="1"/>
    <col min="8706" max="8706" width="65.7109375" style="22" customWidth="1"/>
    <col min="8707" max="8708" width="13.42578125" style="22" customWidth="1"/>
    <col min="8709" max="8709" width="12.85546875" style="22" customWidth="1"/>
    <col min="8710" max="8710" width="13.42578125" style="22" customWidth="1"/>
    <col min="8711" max="8711" width="12.28515625" style="22" customWidth="1"/>
    <col min="8712" max="8712" width="9.7109375" style="22" customWidth="1"/>
    <col min="8713" max="8960" width="9.140625" style="22"/>
    <col min="8961" max="8961" width="24.42578125" style="22" customWidth="1"/>
    <col min="8962" max="8962" width="65.7109375" style="22" customWidth="1"/>
    <col min="8963" max="8964" width="13.42578125" style="22" customWidth="1"/>
    <col min="8965" max="8965" width="12.85546875" style="22" customWidth="1"/>
    <col min="8966" max="8966" width="13.42578125" style="22" customWidth="1"/>
    <col min="8967" max="8967" width="12.28515625" style="22" customWidth="1"/>
    <col min="8968" max="8968" width="9.7109375" style="22" customWidth="1"/>
    <col min="8969" max="9216" width="9.140625" style="22"/>
    <col min="9217" max="9217" width="24.42578125" style="22" customWidth="1"/>
    <col min="9218" max="9218" width="65.7109375" style="22" customWidth="1"/>
    <col min="9219" max="9220" width="13.42578125" style="22" customWidth="1"/>
    <col min="9221" max="9221" width="12.85546875" style="22" customWidth="1"/>
    <col min="9222" max="9222" width="13.42578125" style="22" customWidth="1"/>
    <col min="9223" max="9223" width="12.28515625" style="22" customWidth="1"/>
    <col min="9224" max="9224" width="9.7109375" style="22" customWidth="1"/>
    <col min="9225" max="9472" width="9.140625" style="22"/>
    <col min="9473" max="9473" width="24.42578125" style="22" customWidth="1"/>
    <col min="9474" max="9474" width="65.7109375" style="22" customWidth="1"/>
    <col min="9475" max="9476" width="13.42578125" style="22" customWidth="1"/>
    <col min="9477" max="9477" width="12.85546875" style="22" customWidth="1"/>
    <col min="9478" max="9478" width="13.42578125" style="22" customWidth="1"/>
    <col min="9479" max="9479" width="12.28515625" style="22" customWidth="1"/>
    <col min="9480" max="9480" width="9.7109375" style="22" customWidth="1"/>
    <col min="9481" max="9728" width="9.140625" style="22"/>
    <col min="9729" max="9729" width="24.42578125" style="22" customWidth="1"/>
    <col min="9730" max="9730" width="65.7109375" style="22" customWidth="1"/>
    <col min="9731" max="9732" width="13.42578125" style="22" customWidth="1"/>
    <col min="9733" max="9733" width="12.85546875" style="22" customWidth="1"/>
    <col min="9734" max="9734" width="13.42578125" style="22" customWidth="1"/>
    <col min="9735" max="9735" width="12.28515625" style="22" customWidth="1"/>
    <col min="9736" max="9736" width="9.7109375" style="22" customWidth="1"/>
    <col min="9737" max="9984" width="9.140625" style="22"/>
    <col min="9985" max="9985" width="24.42578125" style="22" customWidth="1"/>
    <col min="9986" max="9986" width="65.7109375" style="22" customWidth="1"/>
    <col min="9987" max="9988" width="13.42578125" style="22" customWidth="1"/>
    <col min="9989" max="9989" width="12.85546875" style="22" customWidth="1"/>
    <col min="9990" max="9990" width="13.42578125" style="22" customWidth="1"/>
    <col min="9991" max="9991" width="12.28515625" style="22" customWidth="1"/>
    <col min="9992" max="9992" width="9.7109375" style="22" customWidth="1"/>
    <col min="9993" max="10240" width="9.140625" style="22"/>
    <col min="10241" max="10241" width="24.42578125" style="22" customWidth="1"/>
    <col min="10242" max="10242" width="65.7109375" style="22" customWidth="1"/>
    <col min="10243" max="10244" width="13.42578125" style="22" customWidth="1"/>
    <col min="10245" max="10245" width="12.85546875" style="22" customWidth="1"/>
    <col min="10246" max="10246" width="13.42578125" style="22" customWidth="1"/>
    <col min="10247" max="10247" width="12.28515625" style="22" customWidth="1"/>
    <col min="10248" max="10248" width="9.7109375" style="22" customWidth="1"/>
    <col min="10249" max="10496" width="9.140625" style="22"/>
    <col min="10497" max="10497" width="24.42578125" style="22" customWidth="1"/>
    <col min="10498" max="10498" width="65.7109375" style="22" customWidth="1"/>
    <col min="10499" max="10500" width="13.42578125" style="22" customWidth="1"/>
    <col min="10501" max="10501" width="12.85546875" style="22" customWidth="1"/>
    <col min="10502" max="10502" width="13.42578125" style="22" customWidth="1"/>
    <col min="10503" max="10503" width="12.28515625" style="22" customWidth="1"/>
    <col min="10504" max="10504" width="9.7109375" style="22" customWidth="1"/>
    <col min="10505" max="10752" width="9.140625" style="22"/>
    <col min="10753" max="10753" width="24.42578125" style="22" customWidth="1"/>
    <col min="10754" max="10754" width="65.7109375" style="22" customWidth="1"/>
    <col min="10755" max="10756" width="13.42578125" style="22" customWidth="1"/>
    <col min="10757" max="10757" width="12.85546875" style="22" customWidth="1"/>
    <col min="10758" max="10758" width="13.42578125" style="22" customWidth="1"/>
    <col min="10759" max="10759" width="12.28515625" style="22" customWidth="1"/>
    <col min="10760" max="10760" width="9.7109375" style="22" customWidth="1"/>
    <col min="10761" max="11008" width="9.140625" style="22"/>
    <col min="11009" max="11009" width="24.42578125" style="22" customWidth="1"/>
    <col min="11010" max="11010" width="65.7109375" style="22" customWidth="1"/>
    <col min="11011" max="11012" width="13.42578125" style="22" customWidth="1"/>
    <col min="11013" max="11013" width="12.85546875" style="22" customWidth="1"/>
    <col min="11014" max="11014" width="13.42578125" style="22" customWidth="1"/>
    <col min="11015" max="11015" width="12.28515625" style="22" customWidth="1"/>
    <col min="11016" max="11016" width="9.7109375" style="22" customWidth="1"/>
    <col min="11017" max="11264" width="9.140625" style="22"/>
    <col min="11265" max="11265" width="24.42578125" style="22" customWidth="1"/>
    <col min="11266" max="11266" width="65.7109375" style="22" customWidth="1"/>
    <col min="11267" max="11268" width="13.42578125" style="22" customWidth="1"/>
    <col min="11269" max="11269" width="12.85546875" style="22" customWidth="1"/>
    <col min="11270" max="11270" width="13.42578125" style="22" customWidth="1"/>
    <col min="11271" max="11271" width="12.28515625" style="22" customWidth="1"/>
    <col min="11272" max="11272" width="9.7109375" style="22" customWidth="1"/>
    <col min="11273" max="11520" width="9.140625" style="22"/>
    <col min="11521" max="11521" width="24.42578125" style="22" customWidth="1"/>
    <col min="11522" max="11522" width="65.7109375" style="22" customWidth="1"/>
    <col min="11523" max="11524" width="13.42578125" style="22" customWidth="1"/>
    <col min="11525" max="11525" width="12.85546875" style="22" customWidth="1"/>
    <col min="11526" max="11526" width="13.42578125" style="22" customWidth="1"/>
    <col min="11527" max="11527" width="12.28515625" style="22" customWidth="1"/>
    <col min="11528" max="11528" width="9.7109375" style="22" customWidth="1"/>
    <col min="11529" max="11776" width="9.140625" style="22"/>
    <col min="11777" max="11777" width="24.42578125" style="22" customWidth="1"/>
    <col min="11778" max="11778" width="65.7109375" style="22" customWidth="1"/>
    <col min="11779" max="11780" width="13.42578125" style="22" customWidth="1"/>
    <col min="11781" max="11781" width="12.85546875" style="22" customWidth="1"/>
    <col min="11782" max="11782" width="13.42578125" style="22" customWidth="1"/>
    <col min="11783" max="11783" width="12.28515625" style="22" customWidth="1"/>
    <col min="11784" max="11784" width="9.7109375" style="22" customWidth="1"/>
    <col min="11785" max="12032" width="9.140625" style="22"/>
    <col min="12033" max="12033" width="24.42578125" style="22" customWidth="1"/>
    <col min="12034" max="12034" width="65.7109375" style="22" customWidth="1"/>
    <col min="12035" max="12036" width="13.42578125" style="22" customWidth="1"/>
    <col min="12037" max="12037" width="12.85546875" style="22" customWidth="1"/>
    <col min="12038" max="12038" width="13.42578125" style="22" customWidth="1"/>
    <col min="12039" max="12039" width="12.28515625" style="22" customWidth="1"/>
    <col min="12040" max="12040" width="9.7109375" style="22" customWidth="1"/>
    <col min="12041" max="12288" width="9.140625" style="22"/>
    <col min="12289" max="12289" width="24.42578125" style="22" customWidth="1"/>
    <col min="12290" max="12290" width="65.7109375" style="22" customWidth="1"/>
    <col min="12291" max="12292" width="13.42578125" style="22" customWidth="1"/>
    <col min="12293" max="12293" width="12.85546875" style="22" customWidth="1"/>
    <col min="12294" max="12294" width="13.42578125" style="22" customWidth="1"/>
    <col min="12295" max="12295" width="12.28515625" style="22" customWidth="1"/>
    <col min="12296" max="12296" width="9.7109375" style="22" customWidth="1"/>
    <col min="12297" max="12544" width="9.140625" style="22"/>
    <col min="12545" max="12545" width="24.42578125" style="22" customWidth="1"/>
    <col min="12546" max="12546" width="65.7109375" style="22" customWidth="1"/>
    <col min="12547" max="12548" width="13.42578125" style="22" customWidth="1"/>
    <col min="12549" max="12549" width="12.85546875" style="22" customWidth="1"/>
    <col min="12550" max="12550" width="13.42578125" style="22" customWidth="1"/>
    <col min="12551" max="12551" width="12.28515625" style="22" customWidth="1"/>
    <col min="12552" max="12552" width="9.7109375" style="22" customWidth="1"/>
    <col min="12553" max="12800" width="9.140625" style="22"/>
    <col min="12801" max="12801" width="24.42578125" style="22" customWidth="1"/>
    <col min="12802" max="12802" width="65.7109375" style="22" customWidth="1"/>
    <col min="12803" max="12804" width="13.42578125" style="22" customWidth="1"/>
    <col min="12805" max="12805" width="12.85546875" style="22" customWidth="1"/>
    <col min="12806" max="12806" width="13.42578125" style="22" customWidth="1"/>
    <col min="12807" max="12807" width="12.28515625" style="22" customWidth="1"/>
    <col min="12808" max="12808" width="9.7109375" style="22" customWidth="1"/>
    <col min="12809" max="13056" width="9.140625" style="22"/>
    <col min="13057" max="13057" width="24.42578125" style="22" customWidth="1"/>
    <col min="13058" max="13058" width="65.7109375" style="22" customWidth="1"/>
    <col min="13059" max="13060" width="13.42578125" style="22" customWidth="1"/>
    <col min="13061" max="13061" width="12.85546875" style="22" customWidth="1"/>
    <col min="13062" max="13062" width="13.42578125" style="22" customWidth="1"/>
    <col min="13063" max="13063" width="12.28515625" style="22" customWidth="1"/>
    <col min="13064" max="13064" width="9.7109375" style="22" customWidth="1"/>
    <col min="13065" max="13312" width="9.140625" style="22"/>
    <col min="13313" max="13313" width="24.42578125" style="22" customWidth="1"/>
    <col min="13314" max="13314" width="65.7109375" style="22" customWidth="1"/>
    <col min="13315" max="13316" width="13.42578125" style="22" customWidth="1"/>
    <col min="13317" max="13317" width="12.85546875" style="22" customWidth="1"/>
    <col min="13318" max="13318" width="13.42578125" style="22" customWidth="1"/>
    <col min="13319" max="13319" width="12.28515625" style="22" customWidth="1"/>
    <col min="13320" max="13320" width="9.7109375" style="22" customWidth="1"/>
    <col min="13321" max="13568" width="9.140625" style="22"/>
    <col min="13569" max="13569" width="24.42578125" style="22" customWidth="1"/>
    <col min="13570" max="13570" width="65.7109375" style="22" customWidth="1"/>
    <col min="13571" max="13572" width="13.42578125" style="22" customWidth="1"/>
    <col min="13573" max="13573" width="12.85546875" style="22" customWidth="1"/>
    <col min="13574" max="13574" width="13.42578125" style="22" customWidth="1"/>
    <col min="13575" max="13575" width="12.28515625" style="22" customWidth="1"/>
    <col min="13576" max="13576" width="9.7109375" style="22" customWidth="1"/>
    <col min="13577" max="13824" width="9.140625" style="22"/>
    <col min="13825" max="13825" width="24.42578125" style="22" customWidth="1"/>
    <col min="13826" max="13826" width="65.7109375" style="22" customWidth="1"/>
    <col min="13827" max="13828" width="13.42578125" style="22" customWidth="1"/>
    <col min="13829" max="13829" width="12.85546875" style="22" customWidth="1"/>
    <col min="13830" max="13830" width="13.42578125" style="22" customWidth="1"/>
    <col min="13831" max="13831" width="12.28515625" style="22" customWidth="1"/>
    <col min="13832" max="13832" width="9.7109375" style="22" customWidth="1"/>
    <col min="13833" max="14080" width="9.140625" style="22"/>
    <col min="14081" max="14081" width="24.42578125" style="22" customWidth="1"/>
    <col min="14082" max="14082" width="65.7109375" style="22" customWidth="1"/>
    <col min="14083" max="14084" width="13.42578125" style="22" customWidth="1"/>
    <col min="14085" max="14085" width="12.85546875" style="22" customWidth="1"/>
    <col min="14086" max="14086" width="13.42578125" style="22" customWidth="1"/>
    <col min="14087" max="14087" width="12.28515625" style="22" customWidth="1"/>
    <col min="14088" max="14088" width="9.7109375" style="22" customWidth="1"/>
    <col min="14089" max="14336" width="9.140625" style="22"/>
    <col min="14337" max="14337" width="24.42578125" style="22" customWidth="1"/>
    <col min="14338" max="14338" width="65.7109375" style="22" customWidth="1"/>
    <col min="14339" max="14340" width="13.42578125" style="22" customWidth="1"/>
    <col min="14341" max="14341" width="12.85546875" style="22" customWidth="1"/>
    <col min="14342" max="14342" width="13.42578125" style="22" customWidth="1"/>
    <col min="14343" max="14343" width="12.28515625" style="22" customWidth="1"/>
    <col min="14344" max="14344" width="9.7109375" style="22" customWidth="1"/>
    <col min="14345" max="14592" width="9.140625" style="22"/>
    <col min="14593" max="14593" width="24.42578125" style="22" customWidth="1"/>
    <col min="14594" max="14594" width="65.7109375" style="22" customWidth="1"/>
    <col min="14595" max="14596" width="13.42578125" style="22" customWidth="1"/>
    <col min="14597" max="14597" width="12.85546875" style="22" customWidth="1"/>
    <col min="14598" max="14598" width="13.42578125" style="22" customWidth="1"/>
    <col min="14599" max="14599" width="12.28515625" style="22" customWidth="1"/>
    <col min="14600" max="14600" width="9.7109375" style="22" customWidth="1"/>
    <col min="14601" max="14848" width="9.140625" style="22"/>
    <col min="14849" max="14849" width="24.42578125" style="22" customWidth="1"/>
    <col min="14850" max="14850" width="65.7109375" style="22" customWidth="1"/>
    <col min="14851" max="14852" width="13.42578125" style="22" customWidth="1"/>
    <col min="14853" max="14853" width="12.85546875" style="22" customWidth="1"/>
    <col min="14854" max="14854" width="13.42578125" style="22" customWidth="1"/>
    <col min="14855" max="14855" width="12.28515625" style="22" customWidth="1"/>
    <col min="14856" max="14856" width="9.7109375" style="22" customWidth="1"/>
    <col min="14857" max="15104" width="9.140625" style="22"/>
    <col min="15105" max="15105" width="24.42578125" style="22" customWidth="1"/>
    <col min="15106" max="15106" width="65.7109375" style="22" customWidth="1"/>
    <col min="15107" max="15108" width="13.42578125" style="22" customWidth="1"/>
    <col min="15109" max="15109" width="12.85546875" style="22" customWidth="1"/>
    <col min="15110" max="15110" width="13.42578125" style="22" customWidth="1"/>
    <col min="15111" max="15111" width="12.28515625" style="22" customWidth="1"/>
    <col min="15112" max="15112" width="9.7109375" style="22" customWidth="1"/>
    <col min="15113" max="15360" width="9.140625" style="22"/>
    <col min="15361" max="15361" width="24.42578125" style="22" customWidth="1"/>
    <col min="15362" max="15362" width="65.7109375" style="22" customWidth="1"/>
    <col min="15363" max="15364" width="13.42578125" style="22" customWidth="1"/>
    <col min="15365" max="15365" width="12.85546875" style="22" customWidth="1"/>
    <col min="15366" max="15366" width="13.42578125" style="22" customWidth="1"/>
    <col min="15367" max="15367" width="12.28515625" style="22" customWidth="1"/>
    <col min="15368" max="15368" width="9.7109375" style="22" customWidth="1"/>
    <col min="15369" max="15616" width="9.140625" style="22"/>
    <col min="15617" max="15617" width="24.42578125" style="22" customWidth="1"/>
    <col min="15618" max="15618" width="65.7109375" style="22" customWidth="1"/>
    <col min="15619" max="15620" width="13.42578125" style="22" customWidth="1"/>
    <col min="15621" max="15621" width="12.85546875" style="22" customWidth="1"/>
    <col min="15622" max="15622" width="13.42578125" style="22" customWidth="1"/>
    <col min="15623" max="15623" width="12.28515625" style="22" customWidth="1"/>
    <col min="15624" max="15624" width="9.7109375" style="22" customWidth="1"/>
    <col min="15625" max="15872" width="9.140625" style="22"/>
    <col min="15873" max="15873" width="24.42578125" style="22" customWidth="1"/>
    <col min="15874" max="15874" width="65.7109375" style="22" customWidth="1"/>
    <col min="15875" max="15876" width="13.42578125" style="22" customWidth="1"/>
    <col min="15877" max="15877" width="12.85546875" style="22" customWidth="1"/>
    <col min="15878" max="15878" width="13.42578125" style="22" customWidth="1"/>
    <col min="15879" max="15879" width="12.28515625" style="22" customWidth="1"/>
    <col min="15880" max="15880" width="9.7109375" style="22" customWidth="1"/>
    <col min="15881" max="16128" width="9.140625" style="22"/>
    <col min="16129" max="16129" width="24.42578125" style="22" customWidth="1"/>
    <col min="16130" max="16130" width="65.7109375" style="22" customWidth="1"/>
    <col min="16131" max="16132" width="13.42578125" style="22" customWidth="1"/>
    <col min="16133" max="16133" width="12.85546875" style="22" customWidth="1"/>
    <col min="16134" max="16134" width="13.42578125" style="22" customWidth="1"/>
    <col min="16135" max="16135" width="12.28515625" style="22" customWidth="1"/>
    <col min="16136" max="16136" width="9.7109375" style="22" customWidth="1"/>
    <col min="16137" max="16384" width="9.140625" style="22"/>
  </cols>
  <sheetData>
    <row r="1" spans="1:15" ht="15.75" x14ac:dyDescent="0.25">
      <c r="C1" s="23"/>
      <c r="D1" s="23" t="s">
        <v>1177</v>
      </c>
    </row>
    <row r="2" spans="1:15" x14ac:dyDescent="0.2">
      <c r="C2" s="24"/>
      <c r="D2" s="24"/>
    </row>
    <row r="3" spans="1:15" ht="33" customHeight="1" x14ac:dyDescent="0.2">
      <c r="A3" s="205" t="s">
        <v>1211</v>
      </c>
      <c r="B3" s="205"/>
      <c r="C3" s="205"/>
      <c r="D3" s="205"/>
    </row>
    <row r="4" spans="1:15" ht="15.75" x14ac:dyDescent="0.25">
      <c r="A4" s="25"/>
      <c r="B4" s="25"/>
      <c r="C4" s="25"/>
      <c r="D4" s="25"/>
    </row>
    <row r="5" spans="1:15" ht="15" x14ac:dyDescent="0.25">
      <c r="C5" s="26"/>
      <c r="D5" s="26" t="s">
        <v>1178</v>
      </c>
    </row>
    <row r="6" spans="1:15" ht="42.75" x14ac:dyDescent="0.2">
      <c r="A6" s="27" t="s">
        <v>1179</v>
      </c>
      <c r="B6" s="27" t="s">
        <v>1180</v>
      </c>
      <c r="C6" s="27" t="s">
        <v>1181</v>
      </c>
      <c r="D6" s="27" t="s">
        <v>1212</v>
      </c>
    </row>
    <row r="7" spans="1:15" ht="31.5" x14ac:dyDescent="0.2">
      <c r="A7" s="28" t="s">
        <v>1182</v>
      </c>
      <c r="B7" s="29" t="s">
        <v>1183</v>
      </c>
      <c r="C7" s="30">
        <f>C8+C9</f>
        <v>0</v>
      </c>
      <c r="D7" s="30">
        <f>D8+D9</f>
        <v>0</v>
      </c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</row>
    <row r="8" spans="1:15" ht="31.5" x14ac:dyDescent="0.2">
      <c r="A8" s="32" t="s">
        <v>1184</v>
      </c>
      <c r="B8" s="33" t="s">
        <v>1185</v>
      </c>
      <c r="C8" s="34"/>
      <c r="D8" s="34"/>
      <c r="E8" s="35"/>
      <c r="F8" s="35"/>
      <c r="H8" s="31"/>
      <c r="I8" s="31"/>
      <c r="J8" s="31"/>
      <c r="K8" s="31"/>
      <c r="L8" s="31"/>
      <c r="M8" s="31"/>
      <c r="N8" s="31"/>
      <c r="O8" s="31"/>
    </row>
    <row r="9" spans="1:15" ht="31.5" x14ac:dyDescent="0.2">
      <c r="A9" s="32" t="s">
        <v>1186</v>
      </c>
      <c r="B9" s="33" t="s">
        <v>1187</v>
      </c>
      <c r="C9" s="34"/>
      <c r="D9" s="34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</row>
    <row r="10" spans="1:15" ht="31.5" x14ac:dyDescent="0.2">
      <c r="A10" s="28" t="s">
        <v>1188</v>
      </c>
      <c r="B10" s="29" t="s">
        <v>1189</v>
      </c>
      <c r="C10" s="36">
        <f>C12+C13+C14+C11</f>
        <v>0</v>
      </c>
      <c r="D10" s="36">
        <f>D12+D13+D14+D11</f>
        <v>0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</row>
    <row r="11" spans="1:15" ht="47.25" x14ac:dyDescent="0.2">
      <c r="A11" s="32" t="s">
        <v>1190</v>
      </c>
      <c r="B11" s="33" t="s">
        <v>1191</v>
      </c>
      <c r="C11" s="34"/>
      <c r="D11" s="34"/>
      <c r="E11" s="37"/>
      <c r="F11" s="31"/>
      <c r="G11" s="31"/>
      <c r="H11" s="31"/>
      <c r="I11" s="31"/>
      <c r="J11" s="31"/>
      <c r="K11" s="31"/>
      <c r="L11" s="31"/>
      <c r="M11" s="31"/>
      <c r="N11" s="31"/>
      <c r="O11" s="31"/>
    </row>
    <row r="12" spans="1:15" ht="63" x14ac:dyDescent="0.2">
      <c r="A12" s="38" t="s">
        <v>1190</v>
      </c>
      <c r="B12" s="33" t="s">
        <v>1192</v>
      </c>
      <c r="C12" s="34"/>
      <c r="D12" s="34"/>
      <c r="E12" s="39"/>
      <c r="F12" s="40"/>
      <c r="G12" s="31"/>
      <c r="H12" s="31"/>
      <c r="I12" s="31"/>
      <c r="J12" s="31"/>
      <c r="K12" s="31"/>
      <c r="L12" s="31"/>
      <c r="M12" s="31"/>
      <c r="N12" s="31"/>
      <c r="O12" s="31"/>
    </row>
    <row r="13" spans="1:15" ht="47.25" x14ac:dyDescent="0.2">
      <c r="A13" s="32" t="s">
        <v>1193</v>
      </c>
      <c r="B13" s="33" t="s">
        <v>1194</v>
      </c>
      <c r="C13" s="34"/>
      <c r="D13" s="34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</row>
    <row r="14" spans="1:15" ht="63" x14ac:dyDescent="0.2">
      <c r="A14" s="38" t="s">
        <v>1193</v>
      </c>
      <c r="B14" s="33" t="s">
        <v>1195</v>
      </c>
      <c r="C14" s="34"/>
      <c r="D14" s="34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</row>
    <row r="15" spans="1:15" s="43" customFormat="1" ht="31.5" x14ac:dyDescent="0.2">
      <c r="A15" s="41" t="s">
        <v>1196</v>
      </c>
      <c r="B15" s="42" t="s">
        <v>1197</v>
      </c>
      <c r="C15" s="36"/>
      <c r="D15" s="36">
        <f>D17+D16</f>
        <v>172.11999999999534</v>
      </c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</row>
    <row r="16" spans="1:15" ht="31.5" x14ac:dyDescent="0.2">
      <c r="A16" s="38" t="s">
        <v>1198</v>
      </c>
      <c r="B16" s="44" t="s">
        <v>1199</v>
      </c>
      <c r="C16" s="45">
        <v>-540742.37</v>
      </c>
      <c r="D16" s="45">
        <v>-141003.71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</row>
    <row r="17" spans="1:15" ht="31.5" x14ac:dyDescent="0.2">
      <c r="A17" s="38" t="s">
        <v>1200</v>
      </c>
      <c r="B17" s="44" t="s">
        <v>1201</v>
      </c>
      <c r="C17" s="45">
        <v>540742.37</v>
      </c>
      <c r="D17" s="45">
        <v>141175.82999999999</v>
      </c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</row>
    <row r="18" spans="1:15" ht="31.5" x14ac:dyDescent="0.2">
      <c r="A18" s="41" t="s">
        <v>1202</v>
      </c>
      <c r="B18" s="46" t="s">
        <v>1203</v>
      </c>
      <c r="C18" s="36">
        <f>C19+C20</f>
        <v>0</v>
      </c>
      <c r="D18" s="36">
        <f>D19+D20</f>
        <v>0</v>
      </c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</row>
    <row r="19" spans="1:15" s="43" customFormat="1" ht="63" x14ac:dyDescent="0.2">
      <c r="A19" s="32" t="s">
        <v>1204</v>
      </c>
      <c r="B19" s="47" t="s">
        <v>1205</v>
      </c>
      <c r="C19" s="45"/>
      <c r="D19" s="45"/>
      <c r="E19" s="35"/>
      <c r="F19" s="39"/>
      <c r="G19" s="39"/>
      <c r="I19" s="31"/>
      <c r="J19" s="31"/>
      <c r="K19" s="31"/>
      <c r="L19" s="31"/>
      <c r="M19" s="31"/>
      <c r="N19" s="31"/>
      <c r="O19" s="31"/>
    </row>
    <row r="20" spans="1:15" ht="47.25" x14ac:dyDescent="0.2">
      <c r="A20" s="32" t="s">
        <v>1206</v>
      </c>
      <c r="B20" s="47" t="s">
        <v>1207</v>
      </c>
      <c r="C20" s="34"/>
      <c r="D20" s="34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</row>
    <row r="21" spans="1:15" ht="15.75" x14ac:dyDescent="0.25">
      <c r="A21" s="48"/>
      <c r="B21" s="49"/>
      <c r="C21" s="50"/>
      <c r="D21" s="50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</row>
    <row r="22" spans="1:15" ht="15.75" x14ac:dyDescent="0.2">
      <c r="A22" s="51"/>
      <c r="B22" s="52" t="s">
        <v>1208</v>
      </c>
      <c r="C22" s="53">
        <f>C10+C18+C7+C15</f>
        <v>0</v>
      </c>
      <c r="D22" s="53">
        <f>D10+D18+D7+D15</f>
        <v>172.11999999999534</v>
      </c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</row>
    <row r="23" spans="1:15" x14ac:dyDescent="0.2">
      <c r="A23" s="54"/>
      <c r="B23" s="55"/>
      <c r="C23" s="31"/>
      <c r="D23" s="31"/>
      <c r="E23" s="40"/>
      <c r="F23" s="31"/>
      <c r="G23" s="31"/>
      <c r="H23" s="31"/>
      <c r="I23" s="31"/>
      <c r="J23" s="31"/>
      <c r="K23" s="31"/>
      <c r="L23" s="31"/>
      <c r="M23" s="31"/>
      <c r="N23" s="31"/>
      <c r="O23" s="31"/>
    </row>
    <row r="24" spans="1:15" ht="15.75" x14ac:dyDescent="0.25">
      <c r="A24" s="56" t="s">
        <v>1209</v>
      </c>
      <c r="B24" s="56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</row>
    <row r="25" spans="1:15" ht="15.75" x14ac:dyDescent="0.25">
      <c r="A25" s="56" t="s">
        <v>1210</v>
      </c>
      <c r="B25" s="57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</row>
    <row r="26" spans="1:15" x14ac:dyDescent="0.2">
      <c r="A26" s="58"/>
      <c r="B26" s="59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</row>
    <row r="27" spans="1:15" x14ac:dyDescent="0.2">
      <c r="A27" s="58"/>
      <c r="B27" s="6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</row>
    <row r="28" spans="1:15" x14ac:dyDescent="0.2">
      <c r="A28" s="58"/>
      <c r="B28" s="59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</row>
    <row r="29" spans="1:15" x14ac:dyDescent="0.2">
      <c r="A29" s="58"/>
      <c r="B29" s="59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</row>
    <row r="30" spans="1:15" x14ac:dyDescent="0.2">
      <c r="A30" s="58"/>
      <c r="B30" s="59"/>
      <c r="C30" s="61"/>
      <c r="D30" s="61"/>
      <c r="E30" s="31"/>
      <c r="F30" s="31"/>
      <c r="G30" s="31"/>
      <c r="H30" s="31"/>
      <c r="I30" s="31"/>
      <c r="J30" s="31"/>
      <c r="K30" s="31"/>
      <c r="L30" s="31"/>
      <c r="M30" s="31"/>
      <c r="N30" s="31"/>
    </row>
    <row r="31" spans="1:15" x14ac:dyDescent="0.2"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</row>
    <row r="32" spans="1:15" x14ac:dyDescent="0.2"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</row>
    <row r="33" spans="3:14" x14ac:dyDescent="0.2"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</row>
    <row r="34" spans="3:14" x14ac:dyDescent="0.2"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</row>
    <row r="35" spans="3:14" x14ac:dyDescent="0.2"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</row>
    <row r="36" spans="3:14" x14ac:dyDescent="0.2"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</row>
    <row r="37" spans="3:14" x14ac:dyDescent="0.2"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</row>
    <row r="38" spans="3:14" x14ac:dyDescent="0.2"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</row>
    <row r="39" spans="3:14" x14ac:dyDescent="0.2"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</row>
    <row r="40" spans="3:14" x14ac:dyDescent="0.2"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</row>
    <row r="41" spans="3:14" x14ac:dyDescent="0.2"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</row>
    <row r="42" spans="3:14" x14ac:dyDescent="0.2"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</row>
    <row r="43" spans="3:14" x14ac:dyDescent="0.2"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</row>
    <row r="44" spans="3:14" x14ac:dyDescent="0.2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</row>
    <row r="45" spans="3:14" x14ac:dyDescent="0.2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</row>
    <row r="46" spans="3:14" x14ac:dyDescent="0.2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</row>
    <row r="47" spans="3:14" x14ac:dyDescent="0.2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3:14" x14ac:dyDescent="0.2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</row>
    <row r="49" spans="3:14" x14ac:dyDescent="0.2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</row>
    <row r="50" spans="3:14" x14ac:dyDescent="0.2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</row>
    <row r="51" spans="3:14" x14ac:dyDescent="0.2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</row>
    <row r="52" spans="3:14" x14ac:dyDescent="0.2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3:14" x14ac:dyDescent="0.2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</row>
    <row r="54" spans="3:14" x14ac:dyDescent="0.2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</row>
    <row r="55" spans="3:14" x14ac:dyDescent="0.2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</row>
    <row r="56" spans="3:14" x14ac:dyDescent="0.2"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</row>
    <row r="57" spans="3:14" x14ac:dyDescent="0.2"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</row>
    <row r="58" spans="3:14" x14ac:dyDescent="0.2"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</row>
    <row r="59" spans="3:14" x14ac:dyDescent="0.2"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</row>
    <row r="60" spans="3:14" x14ac:dyDescent="0.2"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</row>
    <row r="61" spans="3:14" x14ac:dyDescent="0.2"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</row>
    <row r="62" spans="3:14" x14ac:dyDescent="0.2"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</row>
    <row r="63" spans="3:14" x14ac:dyDescent="0.2"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</row>
    <row r="64" spans="3:14" x14ac:dyDescent="0.2"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</row>
    <row r="65" spans="3:14" x14ac:dyDescent="0.2"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</row>
    <row r="66" spans="3:14" x14ac:dyDescent="0.2"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</row>
    <row r="67" spans="3:14" x14ac:dyDescent="0.2"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</row>
    <row r="68" spans="3:14" x14ac:dyDescent="0.2"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</row>
    <row r="69" spans="3:14" x14ac:dyDescent="0.2"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</row>
    <row r="70" spans="3:14" x14ac:dyDescent="0.2"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</row>
    <row r="71" spans="3:14" x14ac:dyDescent="0.2"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</row>
    <row r="72" spans="3:14" x14ac:dyDescent="0.2"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</row>
    <row r="73" spans="3:14" x14ac:dyDescent="0.2"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</row>
    <row r="74" spans="3:14" x14ac:dyDescent="0.2"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</row>
    <row r="75" spans="3:14" x14ac:dyDescent="0.2"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</row>
    <row r="76" spans="3:14" x14ac:dyDescent="0.2"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</row>
    <row r="77" spans="3:14" x14ac:dyDescent="0.2"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</row>
    <row r="78" spans="3:14" x14ac:dyDescent="0.2"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</row>
    <row r="79" spans="3:14" x14ac:dyDescent="0.2"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</row>
    <row r="80" spans="3:14" x14ac:dyDescent="0.2"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</row>
    <row r="81" spans="3:14" x14ac:dyDescent="0.2"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</row>
    <row r="82" spans="3:14" x14ac:dyDescent="0.2"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</row>
    <row r="83" spans="3:14" x14ac:dyDescent="0.2"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</row>
    <row r="84" spans="3:14" x14ac:dyDescent="0.2"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</row>
    <row r="85" spans="3:14" x14ac:dyDescent="0.2"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</row>
    <row r="86" spans="3:14" x14ac:dyDescent="0.2"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</row>
    <row r="87" spans="3:14" x14ac:dyDescent="0.2"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</row>
    <row r="88" spans="3:14" x14ac:dyDescent="0.2"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</row>
    <row r="89" spans="3:14" x14ac:dyDescent="0.2"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</row>
    <row r="90" spans="3:14" x14ac:dyDescent="0.2"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</row>
    <row r="91" spans="3:14" x14ac:dyDescent="0.2"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</row>
    <row r="92" spans="3:14" x14ac:dyDescent="0.2"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</row>
    <row r="93" spans="3:14" x14ac:dyDescent="0.2"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</row>
    <row r="94" spans="3:14" x14ac:dyDescent="0.2"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</row>
    <row r="95" spans="3:14" x14ac:dyDescent="0.2"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</row>
    <row r="96" spans="3:14" x14ac:dyDescent="0.2"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</row>
    <row r="97" spans="3:14" x14ac:dyDescent="0.2"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</row>
    <row r="98" spans="3:14" x14ac:dyDescent="0.2"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</row>
    <row r="99" spans="3:14" x14ac:dyDescent="0.2"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3:14" x14ac:dyDescent="0.2"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</row>
    <row r="101" spans="3:14" x14ac:dyDescent="0.2"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</row>
    <row r="102" spans="3:14" x14ac:dyDescent="0.2"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</row>
    <row r="103" spans="3:14" x14ac:dyDescent="0.2"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3:14" x14ac:dyDescent="0.2"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</row>
    <row r="105" spans="3:14" x14ac:dyDescent="0.2"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3:14" x14ac:dyDescent="0.2"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</row>
    <row r="107" spans="3:14" x14ac:dyDescent="0.2"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</row>
    <row r="108" spans="3:14" x14ac:dyDescent="0.2"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</row>
    <row r="109" spans="3:14" x14ac:dyDescent="0.2"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</row>
  </sheetData>
  <mergeCells count="1">
    <mergeCell ref="A3:D3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прил 2</vt:lpstr>
      <vt:lpstr>прил 3</vt:lpstr>
      <vt:lpstr>прил 5</vt:lpstr>
      <vt:lpstr>прил 6</vt:lpstr>
      <vt:lpstr>прил 7</vt:lpstr>
      <vt:lpstr>прил 8</vt:lpstr>
      <vt:lpstr>прил 9</vt:lpstr>
      <vt:lpstr>прил 10</vt:lpstr>
      <vt:lpstr>прил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2025-05-15T06:16:02Z</cp:lastPrinted>
  <dcterms:created xsi:type="dcterms:W3CDTF">2025-04-23T09:42:55Z</dcterms:created>
  <dcterms:modified xsi:type="dcterms:W3CDTF">2025-05-15T08:04:15Z</dcterms:modified>
</cp:coreProperties>
</file>