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1" i="1" l="1"/>
  <c r="F11" i="1"/>
  <c r="G76" i="1"/>
  <c r="F76" i="1"/>
  <c r="G41" i="1"/>
  <c r="F41" i="1"/>
  <c r="H48" i="1"/>
  <c r="H47" i="1"/>
  <c r="H163" i="1" l="1"/>
  <c r="G162" i="1"/>
  <c r="F162" i="1"/>
  <c r="H161" i="1"/>
  <c r="F160" i="1"/>
  <c r="H160" i="1" s="1"/>
  <c r="H159" i="1"/>
  <c r="F158" i="1"/>
  <c r="H158" i="1" s="1"/>
  <c r="H157" i="1"/>
  <c r="G156" i="1"/>
  <c r="F156" i="1"/>
  <c r="H155" i="1"/>
  <c r="F154" i="1"/>
  <c r="H154" i="1" s="1"/>
  <c r="H152" i="1"/>
  <c r="H151" i="1"/>
  <c r="G150" i="1"/>
  <c r="F150" i="1"/>
  <c r="F149" i="1" s="1"/>
  <c r="G149" i="1"/>
  <c r="H148" i="1"/>
  <c r="G147" i="1"/>
  <c r="F147" i="1"/>
  <c r="F146" i="1" s="1"/>
  <c r="F145" i="1" s="1"/>
  <c r="F143" i="1"/>
  <c r="H142" i="1"/>
  <c r="F141" i="1"/>
  <c r="H141" i="1" s="1"/>
  <c r="H140" i="1"/>
  <c r="F139" i="1"/>
  <c r="H139" i="1" s="1"/>
  <c r="H137" i="1"/>
  <c r="F136" i="1"/>
  <c r="H136" i="1" s="1"/>
  <c r="F135" i="1"/>
  <c r="H135" i="1" s="1"/>
  <c r="H134" i="1"/>
  <c r="F133" i="1"/>
  <c r="H133" i="1" s="1"/>
  <c r="H131" i="1"/>
  <c r="H130" i="1"/>
  <c r="F129" i="1"/>
  <c r="H129" i="1" s="1"/>
  <c r="H128" i="1"/>
  <c r="G127" i="1"/>
  <c r="F127" i="1"/>
  <c r="F126" i="1" s="1"/>
  <c r="F125" i="1" s="1"/>
  <c r="G126" i="1"/>
  <c r="H126" i="1" s="1"/>
  <c r="H124" i="1"/>
  <c r="F123" i="1"/>
  <c r="H123" i="1" s="1"/>
  <c r="H121" i="1"/>
  <c r="F120" i="1"/>
  <c r="H120" i="1" s="1"/>
  <c r="F119" i="1"/>
  <c r="H119" i="1" s="1"/>
  <c r="H117" i="1"/>
  <c r="H116" i="1"/>
  <c r="H115" i="1"/>
  <c r="G114" i="1"/>
  <c r="F114" i="1"/>
  <c r="H113" i="1"/>
  <c r="F112" i="1"/>
  <c r="H112" i="1" s="1"/>
  <c r="G111" i="1"/>
  <c r="F111" i="1"/>
  <c r="H110" i="1"/>
  <c r="G109" i="1"/>
  <c r="G106" i="1" s="1"/>
  <c r="H106" i="1" s="1"/>
  <c r="F109" i="1"/>
  <c r="H108" i="1"/>
  <c r="G107" i="1"/>
  <c r="F107" i="1"/>
  <c r="F106" i="1" s="1"/>
  <c r="H105" i="1"/>
  <c r="F104" i="1"/>
  <c r="H104" i="1" s="1"/>
  <c r="G103" i="1"/>
  <c r="H102" i="1"/>
  <c r="F101" i="1"/>
  <c r="H101" i="1" s="1"/>
  <c r="F98" i="1"/>
  <c r="H97" i="1"/>
  <c r="F96" i="1"/>
  <c r="H96" i="1" s="1"/>
  <c r="H95" i="1"/>
  <c r="G94" i="1"/>
  <c r="G91" i="1" s="1"/>
  <c r="H91" i="1" s="1"/>
  <c r="F94" i="1"/>
  <c r="H93" i="1"/>
  <c r="G92" i="1"/>
  <c r="F92" i="1"/>
  <c r="F91" i="1" s="1"/>
  <c r="H90" i="1"/>
  <c r="G89" i="1"/>
  <c r="F89" i="1"/>
  <c r="H88" i="1"/>
  <c r="F87" i="1"/>
  <c r="H87" i="1" s="1"/>
  <c r="H86" i="1"/>
  <c r="G85" i="1"/>
  <c r="G82" i="1" s="1"/>
  <c r="F85" i="1"/>
  <c r="H84" i="1"/>
  <c r="G83" i="1"/>
  <c r="F83" i="1"/>
  <c r="G79" i="1"/>
  <c r="F79" i="1"/>
  <c r="H78" i="1"/>
  <c r="G77" i="1"/>
  <c r="F77" i="1"/>
  <c r="H75" i="1"/>
  <c r="H74" i="1"/>
  <c r="H73" i="1"/>
  <c r="G72" i="1"/>
  <c r="F72" i="1"/>
  <c r="H71" i="1"/>
  <c r="G70" i="1"/>
  <c r="F70" i="1"/>
  <c r="F69" i="1" s="1"/>
  <c r="H68" i="1"/>
  <c r="G67" i="1"/>
  <c r="F67" i="1"/>
  <c r="H66" i="1"/>
  <c r="F65" i="1"/>
  <c r="H65" i="1" s="1"/>
  <c r="H63" i="1"/>
  <c r="G62" i="1"/>
  <c r="F62" i="1"/>
  <c r="F61" i="1" s="1"/>
  <c r="G59" i="1"/>
  <c r="G56" i="1" s="1"/>
  <c r="F59" i="1"/>
  <c r="H58" i="1"/>
  <c r="G57" i="1"/>
  <c r="F57" i="1"/>
  <c r="H54" i="1"/>
  <c r="G53" i="1"/>
  <c r="F53" i="1"/>
  <c r="H52" i="1"/>
  <c r="G51" i="1"/>
  <c r="F51" i="1"/>
  <c r="F50" i="1" s="1"/>
  <c r="G50" i="1"/>
  <c r="H46" i="1"/>
  <c r="F45" i="1"/>
  <c r="H45" i="1" s="1"/>
  <c r="H44" i="1"/>
  <c r="G43" i="1"/>
  <c r="F43" i="1"/>
  <c r="F42" i="1"/>
  <c r="H40" i="1"/>
  <c r="G39" i="1"/>
  <c r="H39" i="1" s="1"/>
  <c r="F39" i="1"/>
  <c r="F38" i="1"/>
  <c r="H37" i="1"/>
  <c r="G36" i="1"/>
  <c r="F36" i="1"/>
  <c r="F35" i="1" s="1"/>
  <c r="G35" i="1"/>
  <c r="H34" i="1"/>
  <c r="G33" i="1"/>
  <c r="F33" i="1"/>
  <c r="F32" i="1"/>
  <c r="H31" i="1"/>
  <c r="G30" i="1"/>
  <c r="F30" i="1"/>
  <c r="H29" i="1"/>
  <c r="G28" i="1"/>
  <c r="F28" i="1"/>
  <c r="H28" i="1" s="1"/>
  <c r="H27" i="1"/>
  <c r="G26" i="1"/>
  <c r="F26" i="1"/>
  <c r="H25" i="1"/>
  <c r="G24" i="1"/>
  <c r="F24" i="1"/>
  <c r="H24" i="1" s="1"/>
  <c r="H23" i="1"/>
  <c r="G22" i="1"/>
  <c r="F22" i="1"/>
  <c r="H21" i="1"/>
  <c r="G20" i="1"/>
  <c r="F20" i="1"/>
  <c r="H20" i="1" s="1"/>
  <c r="H19" i="1"/>
  <c r="G18" i="1"/>
  <c r="F18" i="1"/>
  <c r="H17" i="1"/>
  <c r="G16" i="1"/>
  <c r="F16" i="1"/>
  <c r="H16" i="1" s="1"/>
  <c r="H15" i="1"/>
  <c r="G14" i="1"/>
  <c r="F14" i="1"/>
  <c r="G13" i="1"/>
  <c r="F13" i="1" l="1"/>
  <c r="F49" i="1"/>
  <c r="H76" i="1"/>
  <c r="H85" i="1"/>
  <c r="H89" i="1"/>
  <c r="H94" i="1"/>
  <c r="F100" i="1"/>
  <c r="H100" i="1" s="1"/>
  <c r="H109" i="1"/>
  <c r="H114" i="1"/>
  <c r="F122" i="1"/>
  <c r="H122" i="1" s="1"/>
  <c r="F132" i="1"/>
  <c r="H132" i="1" s="1"/>
  <c r="F138" i="1"/>
  <c r="H138" i="1" s="1"/>
  <c r="H33" i="1"/>
  <c r="F64" i="1"/>
  <c r="H64" i="1" s="1"/>
  <c r="H72" i="1"/>
  <c r="H162" i="1"/>
  <c r="H50" i="1"/>
  <c r="H53" i="1"/>
  <c r="F56" i="1"/>
  <c r="F82" i="1"/>
  <c r="H82" i="1" s="1"/>
  <c r="F118" i="1"/>
  <c r="H118" i="1" s="1"/>
  <c r="H43" i="1"/>
  <c r="H62" i="1"/>
  <c r="H70" i="1"/>
  <c r="H111" i="1"/>
  <c r="H18" i="1"/>
  <c r="H22" i="1"/>
  <c r="H26" i="1"/>
  <c r="H30" i="1"/>
  <c r="F55" i="1"/>
  <c r="H147" i="1"/>
  <c r="H149" i="1"/>
  <c r="H156" i="1"/>
  <c r="H13" i="1"/>
  <c r="H35" i="1"/>
  <c r="H56" i="1"/>
  <c r="H14" i="1"/>
  <c r="H36" i="1"/>
  <c r="H51" i="1"/>
  <c r="H57" i="1"/>
  <c r="H67" i="1"/>
  <c r="H77" i="1"/>
  <c r="H83" i="1"/>
  <c r="H92" i="1"/>
  <c r="H107" i="1"/>
  <c r="H127" i="1"/>
  <c r="H150" i="1"/>
  <c r="G32" i="1"/>
  <c r="H32" i="1" s="1"/>
  <c r="G38" i="1"/>
  <c r="H38" i="1" s="1"/>
  <c r="G42" i="1"/>
  <c r="G49" i="1"/>
  <c r="H49" i="1" s="1"/>
  <c r="G61" i="1"/>
  <c r="H61" i="1" s="1"/>
  <c r="G69" i="1"/>
  <c r="H69" i="1" s="1"/>
  <c r="G81" i="1"/>
  <c r="F103" i="1"/>
  <c r="H103" i="1" s="1"/>
  <c r="G125" i="1"/>
  <c r="H125" i="1" s="1"/>
  <c r="G146" i="1"/>
  <c r="H146" i="1" l="1"/>
  <c r="G145" i="1"/>
  <c r="H145" i="1" s="1"/>
  <c r="G55" i="1"/>
  <c r="H55" i="1" s="1"/>
  <c r="H42" i="1"/>
  <c r="H41" i="1"/>
  <c r="F81" i="1"/>
  <c r="H81" i="1" l="1"/>
  <c r="H11" i="1"/>
</calcChain>
</file>

<file path=xl/sharedStrings.xml><?xml version="1.0" encoding="utf-8"?>
<sst xmlns="http://schemas.openxmlformats.org/spreadsheetml/2006/main" count="680" uniqueCount="204">
  <si>
    <t>Приложение 5</t>
  </si>
  <si>
    <t>Исполнение бюджетных ассигнований по целевым</t>
  </si>
  <si>
    <t>статьям (муниципальным программам Чаа-Хольского кожууна Республики Тыва),</t>
  </si>
  <si>
    <t>группам видов расходов, разделам, подразделам классификации расходов</t>
  </si>
  <si>
    <t>бюджета муниципального района "Чаа-Хольский кожуун Республики Тыва"за 1 квартал 2022 года</t>
  </si>
  <si>
    <t>(тыс.рублей)</t>
  </si>
  <si>
    <t>Наименование</t>
  </si>
  <si>
    <t>ЦСР</t>
  </si>
  <si>
    <t>ВР</t>
  </si>
  <si>
    <t>РЗ</t>
  </si>
  <si>
    <t>ПР</t>
  </si>
  <si>
    <t>Утвержденная сумма</t>
  </si>
  <si>
    <t>Сумма на 01.04.2022г</t>
  </si>
  <si>
    <t>% исполнения</t>
  </si>
  <si>
    <t>В С Е Г О</t>
  </si>
  <si>
    <t>Муниципальная программа Чаа-Хольского кожууна Республики Тыва "Социальная поддержка граждан и семьям с детьми в Чаа-Хольском кожууне Республики Тыва на 2021 - 2023 годы"</t>
  </si>
  <si>
    <t>01 0 00 00000</t>
  </si>
  <si>
    <t xml:space="preserve">   </t>
  </si>
  <si>
    <t>Осуществление переданных органам местного самоуправления Республики Тыва в соответствии с пунктом 5 статьи 1 Закона Республики Тыва от 28 декабря 2005 года N 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организации предоставления гражданам субсидий на оплату жилых помещений и коммунальных услуг</t>
  </si>
  <si>
    <t>01 1 00 76040</t>
  </si>
  <si>
    <t>10</t>
  </si>
  <si>
    <t>06</t>
  </si>
  <si>
    <t>Закупка товаров, работ и услуг для обеспечения государственных (муниципальных) нужд</t>
  </si>
  <si>
    <t>200</t>
  </si>
  <si>
    <t>Субвенции на ежемесячное ден.выплаты в связи с рождением (усыновлением) 3го ребенка или последующих детей</t>
  </si>
  <si>
    <t>011 Р1 50840</t>
  </si>
  <si>
    <t>04</t>
  </si>
  <si>
    <t>Социальное обеспечение и иные выплаты населению</t>
  </si>
  <si>
    <t>300</t>
  </si>
  <si>
    <t>Субвенции на оплату жилищно-коммунальных услуг отдельным категориям граждан</t>
  </si>
  <si>
    <t>01 2 00 52500</t>
  </si>
  <si>
    <t>03</t>
  </si>
  <si>
    <t>Осуществление переданных органам местного самоуправления Республики Тыва в соответствии с пунктом 1 статьи 1 Закона Республики Тыва от 28 декабря 2005 года N 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социальной поддержки ветеранов труда и тружеников тыла</t>
  </si>
  <si>
    <t>01 3 01 76060</t>
  </si>
  <si>
    <t>Осуществление переданных органам местного самоуправления Республики Тыва в соответствии с пунктом 4 статьи 1 Закона Республики Тыва от 28 декабря 2005 года N 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осуществления назначения и выплаты ежемесячного пособия на ребенка</t>
  </si>
  <si>
    <t>01 5 01 76070</t>
  </si>
  <si>
    <t>Осуществление переданных органам местного самоуправления Республики Тыва в соответствии с пунктом 5 статьи 1 Закона Республики Тыва от 28 декабря 2005 года N 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по предоставлению гражданам субсидий на оплату жилых помещений и коммунальных услуг</t>
  </si>
  <si>
    <t>01 6 00 76030</t>
  </si>
  <si>
    <t>Субвенции на реализацию Закона Республики Тыва "О погребении и похоронном деле в Республике Тыва"</t>
  </si>
  <si>
    <t>01 7 03 76120</t>
  </si>
  <si>
    <t>Субвенции на осуществление ежемес. Выплаты на ребенка в возрасте от 3 до 7 лет включительно</t>
  </si>
  <si>
    <t>01 8 01 L3020</t>
  </si>
  <si>
    <t>Выплата ежемесячного пособия на первого ребенка, рожденного с 1 января 2018 г., в соответствии с ФЗ от 28.12.2017 №418-ФЗ "О ежемесячных выплатах семьям, имеющим детей"</t>
  </si>
  <si>
    <t>01 8 00 55730</t>
  </si>
  <si>
    <t>Муниципальная программа Чаа-Хольского кожууна Республики Тыва "Спорт -норма жизни на 2019-2024 годы в Чаа-Хольском кожууне"</t>
  </si>
  <si>
    <t>02 0 00 00000</t>
  </si>
  <si>
    <t>11</t>
  </si>
  <si>
    <t>02</t>
  </si>
  <si>
    <t>Реализация мероприятий программы "Спорт- норма жизни на 2019-2024 годы в Чаа-Хольском кожууне"</t>
  </si>
  <si>
    <t>02 1 00 70200</t>
  </si>
  <si>
    <t>Муниципальная программа Чаа-Хольского кожууна Республики Тыва "Обеспечение пожарной безопасности и зашиты населения, территорий муниципального района "Чаа-Хольский кожуун Республики Тыва" от чрезвычайных ситуаций природного и техногенного характера на 2011-2023 годы"</t>
  </si>
  <si>
    <t>03 0 00 00000</t>
  </si>
  <si>
    <t>Реализация мероприятий муниципальной программы Чаа-Хольского кожууна Республики Тыва "Обеспечение пожарной безопасности и зашиты населения, территорий муниципального района "Чаа-Хольский кожуун Республики Тыва" от чрезвычайных ситуаций природного и техногенного характера на 2021-2023 годы"</t>
  </si>
  <si>
    <t>03 0 00 20230</t>
  </si>
  <si>
    <t>Муниципальная программа Чаа-Хольского кожууна Республики Тыва "Повышение безопасности дорожного движения в Чаа-Хольском кожууне на 2019 - 2021 годы"</t>
  </si>
  <si>
    <t>04 0 00 00000</t>
  </si>
  <si>
    <t>Нанесение дорожной разметки и установка дорожных знаков</t>
  </si>
  <si>
    <t>04 0 55 05000</t>
  </si>
  <si>
    <t>09</t>
  </si>
  <si>
    <t>Муниципальная программа Чаа-Хольского кожууна Республики Тыва "Повышение эффективности и надежности функционирования жилищно-коммунального хозяйства Чаа-Хольского кожууна на 2014 - 2020 годы"</t>
  </si>
  <si>
    <t>05 0 00 00000</t>
  </si>
  <si>
    <t>Подпрограмма "Обеспечение организаций жилищно-коммунального хозяйства Чаа-Хольского кожууна специализированной техникой на 2014 - 2020 годы"</t>
  </si>
  <si>
    <t>05 3 00 00000</t>
  </si>
  <si>
    <t>05</t>
  </si>
  <si>
    <t>Обеспечение специализированной коммунальной техникой предприятий жилищно-коммунального комплекса Чаа-Хольского кожууна Республики Тыва</t>
  </si>
  <si>
    <t>05 3 00 75080</t>
  </si>
  <si>
    <t>Субсидии на возмещение убытков, связанных с применением государственных регулируемых цен на электрическую энергию, тепловую энергию и водоснабжение, вырабатываемыми муниципальными организациями</t>
  </si>
  <si>
    <t>19 3 04 75010</t>
  </si>
  <si>
    <t>Иные бюджетные ассигнования</t>
  </si>
  <si>
    <t>Муниципальная программа Чаа-Хольского кожууна Республики Тыва "Предупреждение и борьба с социально-значимыми заболеваниями в Чаа-Хольском кожууне на 2021-2023 годы"</t>
  </si>
  <si>
    <t>06 0 00 00000</t>
  </si>
  <si>
    <t>Подпрограмма "О дополнительных мерах по борьбе с туберкулезом в Чаа-Хольском кожууне"</t>
  </si>
  <si>
    <t>06 0 00 73200</t>
  </si>
  <si>
    <t>07</t>
  </si>
  <si>
    <t>01</t>
  </si>
  <si>
    <t>Субсидии образовательным учреждениям дошкольного образования на финансовое обеспечение государственного задания на оказание государственных услуг (выполнение работ)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</si>
  <si>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</si>
  <si>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</si>
  <si>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мероприятий муниципальной программы Чаа-Хольского кожууна Республики Тыва "Предупреждение и борьба с социально-значимыми заболеваниями в Чаа-Хольском кожууне на 2021-2023 годы"</t>
  </si>
  <si>
    <t>06 1 00 73200</t>
  </si>
  <si>
    <t>12</t>
  </si>
  <si>
    <t>Муниципальная программа Чаа-Хольского кожууна Республики Тыва "Развитие культуры и искусства Чаа-Хольском кожууне Республики Тыва на 2021 - 2023 годы"</t>
  </si>
  <si>
    <t>08 0 00 00000</t>
  </si>
  <si>
    <t>Подпрограмма "Развитие культурно-досуговой деятельности Чаа-Хольского кожууна на 2021-2023 годы"</t>
  </si>
  <si>
    <t>08 1 00 00000</t>
  </si>
  <si>
    <t>08</t>
  </si>
  <si>
    <t>Обеспечение деятельности (оказание услуг) подведомственных учреждений культуры</t>
  </si>
  <si>
    <t>08 1 01 44100</t>
  </si>
  <si>
    <t>Иные межбюджетные трансферты на создание модельных муниципальных библиотек в целях реализации национального проекта "Культура"</t>
  </si>
  <si>
    <t>08 1 А1 54540</t>
  </si>
  <si>
    <t>Субсидии бюджетным учреждениям</t>
  </si>
  <si>
    <t>Подпрограмма "Развитие библиотечного дела в Чаа-Хольском кожууне на 2018-2020 годы"</t>
  </si>
  <si>
    <t>08 3 00 00000</t>
  </si>
  <si>
    <t>08 3 00 44100</t>
  </si>
  <si>
    <t>Подпрограмма "Обеспечение первичных мер пожарной безопасности в учреждениях культуры и искусства в Чаа-Хольском кожууне на 2018-2020 годы"</t>
  </si>
  <si>
    <t>08 4 00 00000</t>
  </si>
  <si>
    <t>08 4 00 44100</t>
  </si>
  <si>
    <t>Подпрограмма "Развитие искусства и поддержка юных дарований Чаа-Хольского кожууна"</t>
  </si>
  <si>
    <t>08 5 00 00000</t>
  </si>
  <si>
    <t>08 5 00 44100</t>
  </si>
  <si>
    <t>Подпрограмма "Повышение эффективности управления финансами системы культуры в бюджетных учреждениях Чаа-Хольского кожууна Республики Тыва на 2018-2020 годы"</t>
  </si>
  <si>
    <t>08 9 00 00000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</si>
  <si>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</si>
  <si>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08 9 00 00110</t>
  </si>
  <si>
    <t>100</t>
  </si>
  <si>
    <t>08 9 00 00190</t>
  </si>
  <si>
    <t>800</t>
  </si>
  <si>
    <t>Муниципальная программа Чаа-Хольского кожууна Республики Тыва "Профилактика преступлений и иных правонарушений в Чаа-Хольском кожууне Республики Тыва на 2021 - 2023 годы"</t>
  </si>
  <si>
    <t>09 0 00 00000</t>
  </si>
  <si>
    <t>Реализация мероприятий муниципальной программы Чаа-Хольского кожууна Республики Тыва "Профилактика преступлений и иных правонарушений в Чаа-Хольском кожууне Республики Тыва на 2021- 2023 годы"</t>
  </si>
  <si>
    <t>09 0 56 14000</t>
  </si>
  <si>
    <t>14</t>
  </si>
  <si>
    <t>Муниципальная программа Чаа-Хольского кожууна Республики Тыва "Профилактика безнадзорности и правонарушений несовершеннолетних в Чаа-Хольском кожууне на 2021-2023 годы"</t>
  </si>
  <si>
    <t>09 0 56 20020</t>
  </si>
  <si>
    <t>Муниципальная программа Чаа-Хольского кожууна Республики Тыва "Развитие образования и науки в Чаа-Хольском кожууне на 2021 - 2023 годы"</t>
  </si>
  <si>
    <t>11 0 00 00000</t>
  </si>
  <si>
    <t>Подпрограмма "Развитие дошкольного образования"</t>
  </si>
  <si>
    <t>11 1 00 00000</t>
  </si>
  <si>
    <t>11 1 00 00590</t>
  </si>
  <si>
    <t>11 1 00 76020</t>
  </si>
  <si>
    <t>Субсидии образовательным учреждениям дошкольного образования на финансовое обеспечение государственного задания на оказание государственных услуг (выполнение работ) Учебные расходы</t>
  </si>
  <si>
    <t>11 1 00 7602У</t>
  </si>
  <si>
    <t>Субвенции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</si>
  <si>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11 1 01 76090</t>
  </si>
  <si>
    <t>Подпрограмма "Развитие общего образования"</t>
  </si>
  <si>
    <t>11 2 00 00000</t>
  </si>
  <si>
    <t>Субсидии общеобразовательным учреждениям на финансовое обеспечение государственного задания на оказание государственных услуг (выполнение работ)</t>
  </si>
  <si>
    <t>11 2 00 00590</t>
  </si>
  <si>
    <t>11 2 00 76020</t>
  </si>
  <si>
    <t>Субсидии общеобразовательным учреждениям на финансовое обеспечение государственного задания на оказание государственных услуг (выполнение работ) Учебные расходы</t>
  </si>
  <si>
    <t>11 2 00 7602У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</si>
  <si>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</si>
  <si>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11 2 00 L0970</t>
  </si>
  <si>
    <t>Подпрограмма "Развитие системы оценки качества образования и информационной прозрачности системы образования"</t>
  </si>
  <si>
    <t>11 4 00 00000</t>
  </si>
  <si>
    <t>11 4 00 07290</t>
  </si>
  <si>
    <t>Подпрограмма "Отдых и оздоровление детей"</t>
  </si>
  <si>
    <t>11 5 00 00000</t>
  </si>
  <si>
    <t>Организация отдыха и оздоровления детей в оздоровительных организациях и обеспечение проезда к местонахождению организаций отдыха и обратно</t>
  </si>
  <si>
    <t>11 5 06 75040</t>
  </si>
  <si>
    <t>Подпрограмма "Безопасность образовательных организаций"</t>
  </si>
  <si>
    <t>11 6 00 00000</t>
  </si>
  <si>
    <t>11 6 00 07290</t>
  </si>
  <si>
    <t>Подпрограмма "В каждой семье не менее одного ребенка с высшим образованием"</t>
  </si>
  <si>
    <t>11 7 00 00000</t>
  </si>
  <si>
    <t>11 7 00 00590</t>
  </si>
  <si>
    <t>Подпрограмма "Обеспечение деятельности централизованной бухгалтерии управления образования администрации Чаа-Хольского кожууна"</t>
  </si>
  <si>
    <t>11 9 00 00000</t>
  </si>
  <si>
    <t>11 9 00 00110</t>
  </si>
  <si>
    <t>11 9 00 00190</t>
  </si>
  <si>
    <t>Муниципальная программа Чаа-Хольского кожууна Республики Тыва "Повышение эффективности управления общественными финансами Чаа-Хольского кожууна Республики Тыва на 2021-2023 годы"</t>
  </si>
  <si>
    <t>13 0 00 00000</t>
  </si>
  <si>
    <t>Подпрограмма "Повышение финансовой грамотности жителей Чаа-Хольского кожууна Республики Тыва"</t>
  </si>
  <si>
    <t>13 1 00 00000</t>
  </si>
  <si>
    <t>13</t>
  </si>
  <si>
    <t>Реализация мероприятий подпрограммы "Повышение финансовой грамотности жителей Чаа-Хольского кожууна Республики Тыва"</t>
  </si>
  <si>
    <t>13 1 00 00130</t>
  </si>
  <si>
    <t>Муниципальная программа Чаа-Хольского кожууна Республики Тыва "Обеспечение жильем молодых семей в Чаа-Хольском кожууне Республики Тыва на 2021-2023 годы"</t>
  </si>
  <si>
    <t>16 0 00 00000</t>
  </si>
  <si>
    <t>Реализация мероприятий программы "Обеспечение жильем молодых семей в Чаа-Хольском кожууне Республики Тыва на 2021-2023 годы"</t>
  </si>
  <si>
    <t>16 4 00 L4970</t>
  </si>
  <si>
    <t>Муниципальная программа Чаа-Хольского кожууна Республики Тыва "Развитие сельского хозяйства и регулирование рынков сельскохозяйственной продукции, сырья и продовольствия в Чаа-Хольском кожууне Республики Тыва на 2021 - 2023 годы"</t>
  </si>
  <si>
    <t>18 0 00 00000</t>
  </si>
  <si>
    <t>Подпрограмма "Обеспечение реализации Программы в Чаа-Хольском кожууне Республики Тыва"</t>
  </si>
  <si>
    <t>18 4 00 761401</t>
  </si>
  <si>
    <t>Организация мероприятий при осуществлении деятельности по обращению с животными без владельцев</t>
  </si>
  <si>
    <t>18 4 00 76140</t>
  </si>
  <si>
    <t>МП "Формирование комфортной городской среды в Чаа-Хольском кожууне на 2018-2020 годы"</t>
  </si>
  <si>
    <t>280F255550</t>
  </si>
  <si>
    <t>Софинансирование из местного бюджета</t>
  </si>
  <si>
    <t>Муниципальная программа Чаа-Хольского кожууна Республики Тыва "Поддержка и развитие малого и среднего предпринимательства в Чаа-Хольском кожууне на 2021-2023 годы"</t>
  </si>
  <si>
    <t>20 2 00 00000</t>
  </si>
  <si>
    <t>Муниципальная 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</si>
  <si>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20 2 01 L5270</t>
  </si>
  <si>
    <t>Муниципальная программа Чаа-Хольского кожууна Республики Тыва "Противодействие коррупции на 2019-2021 годы"</t>
  </si>
  <si>
    <t>23 0 00 00000</t>
  </si>
  <si>
    <t>Реализация мероприятий муниципальной программы Чаа-Хольского кожууна Республики Тыва "Противодействие коррупции на 2019-2021 годы"</t>
  </si>
  <si>
    <t>23 0 00 46000</t>
  </si>
  <si>
    <t>Муниципальная программа Чаа-Хольского кожууна Республики Тыва "Доступная среда" на 2016 - 2020 годы"</t>
  </si>
  <si>
    <t>24 0 00 00000</t>
  </si>
  <si>
    <t>Реализация мероприятий муниципальной программы Чаа-Хольского кожууна Республики Тыва "Доступная среда" на 2016 - 2020 годы"</t>
  </si>
  <si>
    <t>24 0 00 L0270</t>
  </si>
  <si>
    <t>Муниципальная программа Чаа-Хольского кожууна Республики Тыва "Развитие земельно-имущественных отношений на территории муниципального района "Чаа-Хольский кожуун Республики Тыва" на 2019 - 2020 годы"</t>
  </si>
  <si>
    <t>26 0 00 00000</t>
  </si>
  <si>
    <t>Субсидии на корректировку генеральных планов муниципальных образований</t>
  </si>
  <si>
    <t>Организация и проведение работ по государственной кадастровой оценке земель</t>
  </si>
  <si>
    <t>26 0 02 02600</t>
  </si>
  <si>
    <t>Муниципальная программа Чаа-Хольского кожууна Республики Тыва "Обеспечение деятельности органов местного самоуправления на 2019 - 2022 годы"</t>
  </si>
  <si>
    <t>27 0 00 00000</t>
  </si>
  <si>
    <t>Реализация мероприятий муниципальной программы Чаа-Хольского кожууна Республики Тыва "Обеспечение деятельности органов местного самоуправления на 2019 - 2022 годы"</t>
  </si>
  <si>
    <t>27 0 02 03600</t>
  </si>
  <si>
    <t>Реализация мероприятий муниципальной программы Чаа-Хольского кожууна Республики Тыва "Развитие архивного дела Чаа-Хольском кожууне на 2020-2022 годы"</t>
  </si>
  <si>
    <t>11 1 04 00190</t>
  </si>
  <si>
    <t>Реализация мероприятий муниципальной программы Чаа-Хольского кожууна Республики Тыва "Гос. молодежная политика на 2020-2022 годы"</t>
  </si>
  <si>
    <t>89 0 00 00190</t>
  </si>
  <si>
    <t>Реализация мероприятий муниципальной программы Чаа-Хольского кожууна Республики Тыва "Преодоление бедности"</t>
  </si>
  <si>
    <t>10 3 Р1 89090</t>
  </si>
  <si>
    <t>МП "Развитие территориального общественного самоуправления на территории Чаа-Хольского кожууна Республики Тыва на 2021-2023 годы"</t>
  </si>
  <si>
    <t>11 3 Р1 89090</t>
  </si>
  <si>
    <t>12 3 01 89090</t>
  </si>
  <si>
    <t>МП "Развитие системы обращения с отходами производства и потребления в Чаа-Хольском кожууне на 2022-2022 годы"</t>
  </si>
  <si>
    <t>76 0 00 46000</t>
  </si>
  <si>
    <t>60 0 07 01100</t>
  </si>
  <si>
    <t>Подпрограмма по благоустройству с.Чаа-Холь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</si>
</sst>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00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 Cyr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77">
    <xf numFmtId="0" fontId="0" fillId="0" borderId="0" xfId="0"/>
    <xf numFmtId="0" fontId="2" fillId="0" borderId="0" xfId="1" applyFont="1" applyAlignment="1">
      <alignment wrapText="1" shrinkToFit="1"/>
    </xf>
    <xf numFmtId="0" fontId="3" fillId="0" borderId="0" xfId="1" applyNumberFormat="1" applyFont="1" applyFill="1" applyBorder="1" applyAlignment="1">
      <alignment vertical="center" wrapText="1"/>
    </xf>
    <xf numFmtId="0" fontId="2" fillId="0" borderId="0" xfId="1" applyFont="1" applyFill="1"/>
    <xf numFmtId="0" fontId="4" fillId="0" borderId="0" xfId="0" applyFont="1" applyFill="1" applyAlignment="1">
      <alignment horizontal="right"/>
    </xf>
    <xf numFmtId="0" fontId="2" fillId="0" borderId="0" xfId="1" applyFont="1"/>
    <xf numFmtId="0" fontId="5" fillId="0" borderId="0" xfId="0" applyNumberFormat="1" applyFont="1" applyFill="1" applyBorder="1" applyAlignment="1">
      <alignment vertical="center" wrapText="1"/>
    </xf>
    <xf numFmtId="0" fontId="6" fillId="0" borderId="0" xfId="1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right" vertical="center"/>
    </xf>
    <xf numFmtId="0" fontId="7" fillId="0" borderId="1" xfId="1" applyNumberFormat="1" applyFont="1" applyFill="1" applyBorder="1" applyAlignment="1">
      <alignment horizontal="center" vertical="center" wrapText="1" shrinkToFit="1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0" borderId="1" xfId="0" applyBorder="1"/>
    <xf numFmtId="164" fontId="8" fillId="0" borderId="1" xfId="0" applyNumberFormat="1" applyFont="1" applyFill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 vertical="center" wrapText="1"/>
    </xf>
    <xf numFmtId="0" fontId="9" fillId="0" borderId="0" xfId="2" applyFont="1" applyAlignment="1">
      <alignment wrapText="1"/>
    </xf>
    <xf numFmtId="0" fontId="9" fillId="0" borderId="1" xfId="2" applyFont="1" applyBorder="1" applyAlignment="1">
      <alignment wrapText="1"/>
    </xf>
    <xf numFmtId="2" fontId="9" fillId="0" borderId="1" xfId="2" applyNumberFormat="1" applyFont="1" applyBorder="1" applyAlignment="1">
      <alignment wrapText="1"/>
    </xf>
    <xf numFmtId="0" fontId="10" fillId="3" borderId="1" xfId="0" applyNumberFormat="1" applyFont="1" applyFill="1" applyBorder="1" applyAlignment="1">
      <alignment horizontal="left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2" fontId="9" fillId="3" borderId="1" xfId="2" applyNumberFormat="1" applyFont="1" applyFill="1" applyBorder="1" applyAlignment="1">
      <alignment horizontal="center" vertical="center" wrapText="1"/>
    </xf>
    <xf numFmtId="0" fontId="11" fillId="0" borderId="0" xfId="2" applyFont="1" applyFill="1" applyAlignment="1">
      <alignment wrapText="1"/>
    </xf>
    <xf numFmtId="0" fontId="7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0" xfId="2" applyFont="1" applyFill="1" applyAlignment="1">
      <alignment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1" fillId="3" borderId="1" xfId="2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center" vertical="center" wrapText="1"/>
    </xf>
    <xf numFmtId="164" fontId="11" fillId="0" borderId="0" xfId="2" applyNumberFormat="1" applyFont="1" applyFill="1" applyAlignment="1">
      <alignment wrapText="1"/>
    </xf>
    <xf numFmtId="0" fontId="9" fillId="0" borderId="1" xfId="2" applyFont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164" fontId="11" fillId="3" borderId="1" xfId="2" applyNumberFormat="1" applyFont="1" applyFill="1" applyBorder="1" applyAlignment="1">
      <alignment horizontal="center" vertical="center" wrapText="1"/>
    </xf>
    <xf numFmtId="0" fontId="11" fillId="0" borderId="0" xfId="2" applyFont="1" applyAlignment="1">
      <alignment wrapText="1"/>
    </xf>
    <xf numFmtId="164" fontId="11" fillId="0" borderId="0" xfId="2" applyNumberFormat="1" applyFont="1" applyAlignment="1">
      <alignment wrapText="1"/>
    </xf>
    <xf numFmtId="0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2" fillId="3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165" fontId="9" fillId="3" borderId="1" xfId="2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5" fontId="9" fillId="0" borderId="1" xfId="2" applyNumberFormat="1" applyFont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4" fillId="3" borderId="1" xfId="2" applyFont="1" applyFill="1" applyBorder="1" applyAlignment="1">
      <alignment wrapText="1"/>
    </xf>
    <xf numFmtId="0" fontId="13" fillId="3" borderId="1" xfId="0" applyNumberFormat="1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14" fillId="3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2" fillId="0" borderId="1" xfId="1" applyFont="1" applyBorder="1"/>
    <xf numFmtId="166" fontId="2" fillId="0" borderId="0" xfId="1" applyNumberFormat="1" applyFont="1"/>
    <xf numFmtId="0" fontId="5" fillId="0" borderId="0" xfId="0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wrapText="1" shrinkToFit="1"/>
    </xf>
    <xf numFmtId="49" fontId="16" fillId="2" borderId="1" xfId="1" applyNumberFormat="1" applyFont="1" applyFill="1" applyBorder="1" applyAlignment="1">
      <alignment wrapText="1" shrinkToFit="1"/>
    </xf>
    <xf numFmtId="49" fontId="2" fillId="2" borderId="1" xfId="1" applyNumberFormat="1" applyFont="1" applyFill="1" applyBorder="1"/>
    <xf numFmtId="49" fontId="3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/>
    <xf numFmtId="0" fontId="7" fillId="3" borderId="1" xfId="0" applyNumberFormat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wrapText="1" shrinkToFit="1"/>
    </xf>
    <xf numFmtId="49" fontId="16" fillId="2" borderId="0" xfId="1" applyNumberFormat="1" applyFont="1" applyFill="1" applyBorder="1" applyAlignment="1">
      <alignment wrapText="1" shrinkToFit="1"/>
    </xf>
    <xf numFmtId="49" fontId="2" fillId="2" borderId="0" xfId="1" applyNumberFormat="1" applyFont="1" applyFill="1" applyBorder="1"/>
    <xf numFmtId="49" fontId="3" fillId="2" borderId="0" xfId="1" applyNumberFormat="1" applyFont="1" applyFill="1" applyBorder="1" applyAlignment="1">
      <alignment horizontal="center" vertical="center" wrapText="1"/>
    </xf>
    <xf numFmtId="0" fontId="2" fillId="2" borderId="0" xfId="1" applyFont="1" applyFill="1" applyBorder="1"/>
    <xf numFmtId="2" fontId="9" fillId="2" borderId="0" xfId="2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left" vertical="center" wrapText="1"/>
    </xf>
    <xf numFmtId="0" fontId="13" fillId="2" borderId="0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tabSelected="1" workbookViewId="0">
      <selection activeCell="B22" sqref="B22"/>
    </sheetView>
  </sheetViews>
  <sheetFormatPr defaultRowHeight="15" x14ac:dyDescent="0.25"/>
  <cols>
    <col min="1" max="1" width="78.28515625" style="1" customWidth="1"/>
    <col min="2" max="2" width="12" style="3" customWidth="1"/>
    <col min="3" max="3" width="6.42578125" style="3" customWidth="1"/>
    <col min="4" max="5" width="4.7109375" style="5" customWidth="1"/>
    <col min="6" max="6" width="10.5703125" style="5" customWidth="1"/>
    <col min="7" max="7" width="9.5703125" style="5" bestFit="1" customWidth="1"/>
    <col min="8" max="8" width="11.5703125" style="5" bestFit="1" customWidth="1"/>
    <col min="9" max="9" width="9.7109375" style="5" bestFit="1" customWidth="1"/>
    <col min="10" max="256" width="9.140625" style="5"/>
    <col min="257" max="257" width="78.28515625" style="5" customWidth="1"/>
    <col min="258" max="258" width="12" style="5" customWidth="1"/>
    <col min="259" max="259" width="6.42578125" style="5" customWidth="1"/>
    <col min="260" max="261" width="4.7109375" style="5" customWidth="1"/>
    <col min="262" max="262" width="10.5703125" style="5" customWidth="1"/>
    <col min="263" max="263" width="9.5703125" style="5" bestFit="1" customWidth="1"/>
    <col min="264" max="264" width="11.5703125" style="5" bestFit="1" customWidth="1"/>
    <col min="265" max="265" width="9.7109375" style="5" bestFit="1" customWidth="1"/>
    <col min="266" max="512" width="9.140625" style="5"/>
    <col min="513" max="513" width="78.28515625" style="5" customWidth="1"/>
    <col min="514" max="514" width="12" style="5" customWidth="1"/>
    <col min="515" max="515" width="6.42578125" style="5" customWidth="1"/>
    <col min="516" max="517" width="4.7109375" style="5" customWidth="1"/>
    <col min="518" max="518" width="10.5703125" style="5" customWidth="1"/>
    <col min="519" max="519" width="9.5703125" style="5" bestFit="1" customWidth="1"/>
    <col min="520" max="520" width="11.5703125" style="5" bestFit="1" customWidth="1"/>
    <col min="521" max="521" width="9.7109375" style="5" bestFit="1" customWidth="1"/>
    <col min="522" max="768" width="9.140625" style="5"/>
    <col min="769" max="769" width="78.28515625" style="5" customWidth="1"/>
    <col min="770" max="770" width="12" style="5" customWidth="1"/>
    <col min="771" max="771" width="6.42578125" style="5" customWidth="1"/>
    <col min="772" max="773" width="4.7109375" style="5" customWidth="1"/>
    <col min="774" max="774" width="10.5703125" style="5" customWidth="1"/>
    <col min="775" max="775" width="9.5703125" style="5" bestFit="1" customWidth="1"/>
    <col min="776" max="776" width="11.5703125" style="5" bestFit="1" customWidth="1"/>
    <col min="777" max="777" width="9.7109375" style="5" bestFit="1" customWidth="1"/>
    <col min="778" max="1024" width="9.140625" style="5"/>
    <col min="1025" max="1025" width="78.28515625" style="5" customWidth="1"/>
    <col min="1026" max="1026" width="12" style="5" customWidth="1"/>
    <col min="1027" max="1027" width="6.42578125" style="5" customWidth="1"/>
    <col min="1028" max="1029" width="4.7109375" style="5" customWidth="1"/>
    <col min="1030" max="1030" width="10.5703125" style="5" customWidth="1"/>
    <col min="1031" max="1031" width="9.5703125" style="5" bestFit="1" customWidth="1"/>
    <col min="1032" max="1032" width="11.5703125" style="5" bestFit="1" customWidth="1"/>
    <col min="1033" max="1033" width="9.7109375" style="5" bestFit="1" customWidth="1"/>
    <col min="1034" max="1280" width="9.140625" style="5"/>
    <col min="1281" max="1281" width="78.28515625" style="5" customWidth="1"/>
    <col min="1282" max="1282" width="12" style="5" customWidth="1"/>
    <col min="1283" max="1283" width="6.42578125" style="5" customWidth="1"/>
    <col min="1284" max="1285" width="4.7109375" style="5" customWidth="1"/>
    <col min="1286" max="1286" width="10.5703125" style="5" customWidth="1"/>
    <col min="1287" max="1287" width="9.5703125" style="5" bestFit="1" customWidth="1"/>
    <col min="1288" max="1288" width="11.5703125" style="5" bestFit="1" customWidth="1"/>
    <col min="1289" max="1289" width="9.7109375" style="5" bestFit="1" customWidth="1"/>
    <col min="1290" max="1536" width="9.140625" style="5"/>
    <col min="1537" max="1537" width="78.28515625" style="5" customWidth="1"/>
    <col min="1538" max="1538" width="12" style="5" customWidth="1"/>
    <col min="1539" max="1539" width="6.42578125" style="5" customWidth="1"/>
    <col min="1540" max="1541" width="4.7109375" style="5" customWidth="1"/>
    <col min="1542" max="1542" width="10.5703125" style="5" customWidth="1"/>
    <col min="1543" max="1543" width="9.5703125" style="5" bestFit="1" customWidth="1"/>
    <col min="1544" max="1544" width="11.5703125" style="5" bestFit="1" customWidth="1"/>
    <col min="1545" max="1545" width="9.7109375" style="5" bestFit="1" customWidth="1"/>
    <col min="1546" max="1792" width="9.140625" style="5"/>
    <col min="1793" max="1793" width="78.28515625" style="5" customWidth="1"/>
    <col min="1794" max="1794" width="12" style="5" customWidth="1"/>
    <col min="1795" max="1795" width="6.42578125" style="5" customWidth="1"/>
    <col min="1796" max="1797" width="4.7109375" style="5" customWidth="1"/>
    <col min="1798" max="1798" width="10.5703125" style="5" customWidth="1"/>
    <col min="1799" max="1799" width="9.5703125" style="5" bestFit="1" customWidth="1"/>
    <col min="1800" max="1800" width="11.5703125" style="5" bestFit="1" customWidth="1"/>
    <col min="1801" max="1801" width="9.7109375" style="5" bestFit="1" customWidth="1"/>
    <col min="1802" max="2048" width="9.140625" style="5"/>
    <col min="2049" max="2049" width="78.28515625" style="5" customWidth="1"/>
    <col min="2050" max="2050" width="12" style="5" customWidth="1"/>
    <col min="2051" max="2051" width="6.42578125" style="5" customWidth="1"/>
    <col min="2052" max="2053" width="4.7109375" style="5" customWidth="1"/>
    <col min="2054" max="2054" width="10.5703125" style="5" customWidth="1"/>
    <col min="2055" max="2055" width="9.5703125" style="5" bestFit="1" customWidth="1"/>
    <col min="2056" max="2056" width="11.5703125" style="5" bestFit="1" customWidth="1"/>
    <col min="2057" max="2057" width="9.7109375" style="5" bestFit="1" customWidth="1"/>
    <col min="2058" max="2304" width="9.140625" style="5"/>
    <col min="2305" max="2305" width="78.28515625" style="5" customWidth="1"/>
    <col min="2306" max="2306" width="12" style="5" customWidth="1"/>
    <col min="2307" max="2307" width="6.42578125" style="5" customWidth="1"/>
    <col min="2308" max="2309" width="4.7109375" style="5" customWidth="1"/>
    <col min="2310" max="2310" width="10.5703125" style="5" customWidth="1"/>
    <col min="2311" max="2311" width="9.5703125" style="5" bestFit="1" customWidth="1"/>
    <col min="2312" max="2312" width="11.5703125" style="5" bestFit="1" customWidth="1"/>
    <col min="2313" max="2313" width="9.7109375" style="5" bestFit="1" customWidth="1"/>
    <col min="2314" max="2560" width="9.140625" style="5"/>
    <col min="2561" max="2561" width="78.28515625" style="5" customWidth="1"/>
    <col min="2562" max="2562" width="12" style="5" customWidth="1"/>
    <col min="2563" max="2563" width="6.42578125" style="5" customWidth="1"/>
    <col min="2564" max="2565" width="4.7109375" style="5" customWidth="1"/>
    <col min="2566" max="2566" width="10.5703125" style="5" customWidth="1"/>
    <col min="2567" max="2567" width="9.5703125" style="5" bestFit="1" customWidth="1"/>
    <col min="2568" max="2568" width="11.5703125" style="5" bestFit="1" customWidth="1"/>
    <col min="2569" max="2569" width="9.7109375" style="5" bestFit="1" customWidth="1"/>
    <col min="2570" max="2816" width="9.140625" style="5"/>
    <col min="2817" max="2817" width="78.28515625" style="5" customWidth="1"/>
    <col min="2818" max="2818" width="12" style="5" customWidth="1"/>
    <col min="2819" max="2819" width="6.42578125" style="5" customWidth="1"/>
    <col min="2820" max="2821" width="4.7109375" style="5" customWidth="1"/>
    <col min="2822" max="2822" width="10.5703125" style="5" customWidth="1"/>
    <col min="2823" max="2823" width="9.5703125" style="5" bestFit="1" customWidth="1"/>
    <col min="2824" max="2824" width="11.5703125" style="5" bestFit="1" customWidth="1"/>
    <col min="2825" max="2825" width="9.7109375" style="5" bestFit="1" customWidth="1"/>
    <col min="2826" max="3072" width="9.140625" style="5"/>
    <col min="3073" max="3073" width="78.28515625" style="5" customWidth="1"/>
    <col min="3074" max="3074" width="12" style="5" customWidth="1"/>
    <col min="3075" max="3075" width="6.42578125" style="5" customWidth="1"/>
    <col min="3076" max="3077" width="4.7109375" style="5" customWidth="1"/>
    <col min="3078" max="3078" width="10.5703125" style="5" customWidth="1"/>
    <col min="3079" max="3079" width="9.5703125" style="5" bestFit="1" customWidth="1"/>
    <col min="3080" max="3080" width="11.5703125" style="5" bestFit="1" customWidth="1"/>
    <col min="3081" max="3081" width="9.7109375" style="5" bestFit="1" customWidth="1"/>
    <col min="3082" max="3328" width="9.140625" style="5"/>
    <col min="3329" max="3329" width="78.28515625" style="5" customWidth="1"/>
    <col min="3330" max="3330" width="12" style="5" customWidth="1"/>
    <col min="3331" max="3331" width="6.42578125" style="5" customWidth="1"/>
    <col min="3332" max="3333" width="4.7109375" style="5" customWidth="1"/>
    <col min="3334" max="3334" width="10.5703125" style="5" customWidth="1"/>
    <col min="3335" max="3335" width="9.5703125" style="5" bestFit="1" customWidth="1"/>
    <col min="3336" max="3336" width="11.5703125" style="5" bestFit="1" customWidth="1"/>
    <col min="3337" max="3337" width="9.7109375" style="5" bestFit="1" customWidth="1"/>
    <col min="3338" max="3584" width="9.140625" style="5"/>
    <col min="3585" max="3585" width="78.28515625" style="5" customWidth="1"/>
    <col min="3586" max="3586" width="12" style="5" customWidth="1"/>
    <col min="3587" max="3587" width="6.42578125" style="5" customWidth="1"/>
    <col min="3588" max="3589" width="4.7109375" style="5" customWidth="1"/>
    <col min="3590" max="3590" width="10.5703125" style="5" customWidth="1"/>
    <col min="3591" max="3591" width="9.5703125" style="5" bestFit="1" customWidth="1"/>
    <col min="3592" max="3592" width="11.5703125" style="5" bestFit="1" customWidth="1"/>
    <col min="3593" max="3593" width="9.7109375" style="5" bestFit="1" customWidth="1"/>
    <col min="3594" max="3840" width="9.140625" style="5"/>
    <col min="3841" max="3841" width="78.28515625" style="5" customWidth="1"/>
    <col min="3842" max="3842" width="12" style="5" customWidth="1"/>
    <col min="3843" max="3843" width="6.42578125" style="5" customWidth="1"/>
    <col min="3844" max="3845" width="4.7109375" style="5" customWidth="1"/>
    <col min="3846" max="3846" width="10.5703125" style="5" customWidth="1"/>
    <col min="3847" max="3847" width="9.5703125" style="5" bestFit="1" customWidth="1"/>
    <col min="3848" max="3848" width="11.5703125" style="5" bestFit="1" customWidth="1"/>
    <col min="3849" max="3849" width="9.7109375" style="5" bestFit="1" customWidth="1"/>
    <col min="3850" max="4096" width="9.140625" style="5"/>
    <col min="4097" max="4097" width="78.28515625" style="5" customWidth="1"/>
    <col min="4098" max="4098" width="12" style="5" customWidth="1"/>
    <col min="4099" max="4099" width="6.42578125" style="5" customWidth="1"/>
    <col min="4100" max="4101" width="4.7109375" style="5" customWidth="1"/>
    <col min="4102" max="4102" width="10.5703125" style="5" customWidth="1"/>
    <col min="4103" max="4103" width="9.5703125" style="5" bestFit="1" customWidth="1"/>
    <col min="4104" max="4104" width="11.5703125" style="5" bestFit="1" customWidth="1"/>
    <col min="4105" max="4105" width="9.7109375" style="5" bestFit="1" customWidth="1"/>
    <col min="4106" max="4352" width="9.140625" style="5"/>
    <col min="4353" max="4353" width="78.28515625" style="5" customWidth="1"/>
    <col min="4354" max="4354" width="12" style="5" customWidth="1"/>
    <col min="4355" max="4355" width="6.42578125" style="5" customWidth="1"/>
    <col min="4356" max="4357" width="4.7109375" style="5" customWidth="1"/>
    <col min="4358" max="4358" width="10.5703125" style="5" customWidth="1"/>
    <col min="4359" max="4359" width="9.5703125" style="5" bestFit="1" customWidth="1"/>
    <col min="4360" max="4360" width="11.5703125" style="5" bestFit="1" customWidth="1"/>
    <col min="4361" max="4361" width="9.7109375" style="5" bestFit="1" customWidth="1"/>
    <col min="4362" max="4608" width="9.140625" style="5"/>
    <col min="4609" max="4609" width="78.28515625" style="5" customWidth="1"/>
    <col min="4610" max="4610" width="12" style="5" customWidth="1"/>
    <col min="4611" max="4611" width="6.42578125" style="5" customWidth="1"/>
    <col min="4612" max="4613" width="4.7109375" style="5" customWidth="1"/>
    <col min="4614" max="4614" width="10.5703125" style="5" customWidth="1"/>
    <col min="4615" max="4615" width="9.5703125" style="5" bestFit="1" customWidth="1"/>
    <col min="4616" max="4616" width="11.5703125" style="5" bestFit="1" customWidth="1"/>
    <col min="4617" max="4617" width="9.7109375" style="5" bestFit="1" customWidth="1"/>
    <col min="4618" max="4864" width="9.140625" style="5"/>
    <col min="4865" max="4865" width="78.28515625" style="5" customWidth="1"/>
    <col min="4866" max="4866" width="12" style="5" customWidth="1"/>
    <col min="4867" max="4867" width="6.42578125" style="5" customWidth="1"/>
    <col min="4868" max="4869" width="4.7109375" style="5" customWidth="1"/>
    <col min="4870" max="4870" width="10.5703125" style="5" customWidth="1"/>
    <col min="4871" max="4871" width="9.5703125" style="5" bestFit="1" customWidth="1"/>
    <col min="4872" max="4872" width="11.5703125" style="5" bestFit="1" customWidth="1"/>
    <col min="4873" max="4873" width="9.7109375" style="5" bestFit="1" customWidth="1"/>
    <col min="4874" max="5120" width="9.140625" style="5"/>
    <col min="5121" max="5121" width="78.28515625" style="5" customWidth="1"/>
    <col min="5122" max="5122" width="12" style="5" customWidth="1"/>
    <col min="5123" max="5123" width="6.42578125" style="5" customWidth="1"/>
    <col min="5124" max="5125" width="4.7109375" style="5" customWidth="1"/>
    <col min="5126" max="5126" width="10.5703125" style="5" customWidth="1"/>
    <col min="5127" max="5127" width="9.5703125" style="5" bestFit="1" customWidth="1"/>
    <col min="5128" max="5128" width="11.5703125" style="5" bestFit="1" customWidth="1"/>
    <col min="5129" max="5129" width="9.7109375" style="5" bestFit="1" customWidth="1"/>
    <col min="5130" max="5376" width="9.140625" style="5"/>
    <col min="5377" max="5377" width="78.28515625" style="5" customWidth="1"/>
    <col min="5378" max="5378" width="12" style="5" customWidth="1"/>
    <col min="5379" max="5379" width="6.42578125" style="5" customWidth="1"/>
    <col min="5380" max="5381" width="4.7109375" style="5" customWidth="1"/>
    <col min="5382" max="5382" width="10.5703125" style="5" customWidth="1"/>
    <col min="5383" max="5383" width="9.5703125" style="5" bestFit="1" customWidth="1"/>
    <col min="5384" max="5384" width="11.5703125" style="5" bestFit="1" customWidth="1"/>
    <col min="5385" max="5385" width="9.7109375" style="5" bestFit="1" customWidth="1"/>
    <col min="5386" max="5632" width="9.140625" style="5"/>
    <col min="5633" max="5633" width="78.28515625" style="5" customWidth="1"/>
    <col min="5634" max="5634" width="12" style="5" customWidth="1"/>
    <col min="5635" max="5635" width="6.42578125" style="5" customWidth="1"/>
    <col min="5636" max="5637" width="4.7109375" style="5" customWidth="1"/>
    <col min="5638" max="5638" width="10.5703125" style="5" customWidth="1"/>
    <col min="5639" max="5639" width="9.5703125" style="5" bestFit="1" customWidth="1"/>
    <col min="5640" max="5640" width="11.5703125" style="5" bestFit="1" customWidth="1"/>
    <col min="5641" max="5641" width="9.7109375" style="5" bestFit="1" customWidth="1"/>
    <col min="5642" max="5888" width="9.140625" style="5"/>
    <col min="5889" max="5889" width="78.28515625" style="5" customWidth="1"/>
    <col min="5890" max="5890" width="12" style="5" customWidth="1"/>
    <col min="5891" max="5891" width="6.42578125" style="5" customWidth="1"/>
    <col min="5892" max="5893" width="4.7109375" style="5" customWidth="1"/>
    <col min="5894" max="5894" width="10.5703125" style="5" customWidth="1"/>
    <col min="5895" max="5895" width="9.5703125" style="5" bestFit="1" customWidth="1"/>
    <col min="5896" max="5896" width="11.5703125" style="5" bestFit="1" customWidth="1"/>
    <col min="5897" max="5897" width="9.7109375" style="5" bestFit="1" customWidth="1"/>
    <col min="5898" max="6144" width="9.140625" style="5"/>
    <col min="6145" max="6145" width="78.28515625" style="5" customWidth="1"/>
    <col min="6146" max="6146" width="12" style="5" customWidth="1"/>
    <col min="6147" max="6147" width="6.42578125" style="5" customWidth="1"/>
    <col min="6148" max="6149" width="4.7109375" style="5" customWidth="1"/>
    <col min="6150" max="6150" width="10.5703125" style="5" customWidth="1"/>
    <col min="6151" max="6151" width="9.5703125" style="5" bestFit="1" customWidth="1"/>
    <col min="6152" max="6152" width="11.5703125" style="5" bestFit="1" customWidth="1"/>
    <col min="6153" max="6153" width="9.7109375" style="5" bestFit="1" customWidth="1"/>
    <col min="6154" max="6400" width="9.140625" style="5"/>
    <col min="6401" max="6401" width="78.28515625" style="5" customWidth="1"/>
    <col min="6402" max="6402" width="12" style="5" customWidth="1"/>
    <col min="6403" max="6403" width="6.42578125" style="5" customWidth="1"/>
    <col min="6404" max="6405" width="4.7109375" style="5" customWidth="1"/>
    <col min="6406" max="6406" width="10.5703125" style="5" customWidth="1"/>
    <col min="6407" max="6407" width="9.5703125" style="5" bestFit="1" customWidth="1"/>
    <col min="6408" max="6408" width="11.5703125" style="5" bestFit="1" customWidth="1"/>
    <col min="6409" max="6409" width="9.7109375" style="5" bestFit="1" customWidth="1"/>
    <col min="6410" max="6656" width="9.140625" style="5"/>
    <col min="6657" max="6657" width="78.28515625" style="5" customWidth="1"/>
    <col min="6658" max="6658" width="12" style="5" customWidth="1"/>
    <col min="6659" max="6659" width="6.42578125" style="5" customWidth="1"/>
    <col min="6660" max="6661" width="4.7109375" style="5" customWidth="1"/>
    <col min="6662" max="6662" width="10.5703125" style="5" customWidth="1"/>
    <col min="6663" max="6663" width="9.5703125" style="5" bestFit="1" customWidth="1"/>
    <col min="6664" max="6664" width="11.5703125" style="5" bestFit="1" customWidth="1"/>
    <col min="6665" max="6665" width="9.7109375" style="5" bestFit="1" customWidth="1"/>
    <col min="6666" max="6912" width="9.140625" style="5"/>
    <col min="6913" max="6913" width="78.28515625" style="5" customWidth="1"/>
    <col min="6914" max="6914" width="12" style="5" customWidth="1"/>
    <col min="6915" max="6915" width="6.42578125" style="5" customWidth="1"/>
    <col min="6916" max="6917" width="4.7109375" style="5" customWidth="1"/>
    <col min="6918" max="6918" width="10.5703125" style="5" customWidth="1"/>
    <col min="6919" max="6919" width="9.5703125" style="5" bestFit="1" customWidth="1"/>
    <col min="6920" max="6920" width="11.5703125" style="5" bestFit="1" customWidth="1"/>
    <col min="6921" max="6921" width="9.7109375" style="5" bestFit="1" customWidth="1"/>
    <col min="6922" max="7168" width="9.140625" style="5"/>
    <col min="7169" max="7169" width="78.28515625" style="5" customWidth="1"/>
    <col min="7170" max="7170" width="12" style="5" customWidth="1"/>
    <col min="7171" max="7171" width="6.42578125" style="5" customWidth="1"/>
    <col min="7172" max="7173" width="4.7109375" style="5" customWidth="1"/>
    <col min="7174" max="7174" width="10.5703125" style="5" customWidth="1"/>
    <col min="7175" max="7175" width="9.5703125" style="5" bestFit="1" customWidth="1"/>
    <col min="7176" max="7176" width="11.5703125" style="5" bestFit="1" customWidth="1"/>
    <col min="7177" max="7177" width="9.7109375" style="5" bestFit="1" customWidth="1"/>
    <col min="7178" max="7424" width="9.140625" style="5"/>
    <col min="7425" max="7425" width="78.28515625" style="5" customWidth="1"/>
    <col min="7426" max="7426" width="12" style="5" customWidth="1"/>
    <col min="7427" max="7427" width="6.42578125" style="5" customWidth="1"/>
    <col min="7428" max="7429" width="4.7109375" style="5" customWidth="1"/>
    <col min="7430" max="7430" width="10.5703125" style="5" customWidth="1"/>
    <col min="7431" max="7431" width="9.5703125" style="5" bestFit="1" customWidth="1"/>
    <col min="7432" max="7432" width="11.5703125" style="5" bestFit="1" customWidth="1"/>
    <col min="7433" max="7433" width="9.7109375" style="5" bestFit="1" customWidth="1"/>
    <col min="7434" max="7680" width="9.140625" style="5"/>
    <col min="7681" max="7681" width="78.28515625" style="5" customWidth="1"/>
    <col min="7682" max="7682" width="12" style="5" customWidth="1"/>
    <col min="7683" max="7683" width="6.42578125" style="5" customWidth="1"/>
    <col min="7684" max="7685" width="4.7109375" style="5" customWidth="1"/>
    <col min="7686" max="7686" width="10.5703125" style="5" customWidth="1"/>
    <col min="7687" max="7687" width="9.5703125" style="5" bestFit="1" customWidth="1"/>
    <col min="7688" max="7688" width="11.5703125" style="5" bestFit="1" customWidth="1"/>
    <col min="7689" max="7689" width="9.7109375" style="5" bestFit="1" customWidth="1"/>
    <col min="7690" max="7936" width="9.140625" style="5"/>
    <col min="7937" max="7937" width="78.28515625" style="5" customWidth="1"/>
    <col min="7938" max="7938" width="12" style="5" customWidth="1"/>
    <col min="7939" max="7939" width="6.42578125" style="5" customWidth="1"/>
    <col min="7940" max="7941" width="4.7109375" style="5" customWidth="1"/>
    <col min="7942" max="7942" width="10.5703125" style="5" customWidth="1"/>
    <col min="7943" max="7943" width="9.5703125" style="5" bestFit="1" customWidth="1"/>
    <col min="7944" max="7944" width="11.5703125" style="5" bestFit="1" customWidth="1"/>
    <col min="7945" max="7945" width="9.7109375" style="5" bestFit="1" customWidth="1"/>
    <col min="7946" max="8192" width="9.140625" style="5"/>
    <col min="8193" max="8193" width="78.28515625" style="5" customWidth="1"/>
    <col min="8194" max="8194" width="12" style="5" customWidth="1"/>
    <col min="8195" max="8195" width="6.42578125" style="5" customWidth="1"/>
    <col min="8196" max="8197" width="4.7109375" style="5" customWidth="1"/>
    <col min="8198" max="8198" width="10.5703125" style="5" customWidth="1"/>
    <col min="8199" max="8199" width="9.5703125" style="5" bestFit="1" customWidth="1"/>
    <col min="8200" max="8200" width="11.5703125" style="5" bestFit="1" customWidth="1"/>
    <col min="8201" max="8201" width="9.7109375" style="5" bestFit="1" customWidth="1"/>
    <col min="8202" max="8448" width="9.140625" style="5"/>
    <col min="8449" max="8449" width="78.28515625" style="5" customWidth="1"/>
    <col min="8450" max="8450" width="12" style="5" customWidth="1"/>
    <col min="8451" max="8451" width="6.42578125" style="5" customWidth="1"/>
    <col min="8452" max="8453" width="4.7109375" style="5" customWidth="1"/>
    <col min="8454" max="8454" width="10.5703125" style="5" customWidth="1"/>
    <col min="8455" max="8455" width="9.5703125" style="5" bestFit="1" customWidth="1"/>
    <col min="8456" max="8456" width="11.5703125" style="5" bestFit="1" customWidth="1"/>
    <col min="8457" max="8457" width="9.7109375" style="5" bestFit="1" customWidth="1"/>
    <col min="8458" max="8704" width="9.140625" style="5"/>
    <col min="8705" max="8705" width="78.28515625" style="5" customWidth="1"/>
    <col min="8706" max="8706" width="12" style="5" customWidth="1"/>
    <col min="8707" max="8707" width="6.42578125" style="5" customWidth="1"/>
    <col min="8708" max="8709" width="4.7109375" style="5" customWidth="1"/>
    <col min="8710" max="8710" width="10.5703125" style="5" customWidth="1"/>
    <col min="8711" max="8711" width="9.5703125" style="5" bestFit="1" customWidth="1"/>
    <col min="8712" max="8712" width="11.5703125" style="5" bestFit="1" customWidth="1"/>
    <col min="8713" max="8713" width="9.7109375" style="5" bestFit="1" customWidth="1"/>
    <col min="8714" max="8960" width="9.140625" style="5"/>
    <col min="8961" max="8961" width="78.28515625" style="5" customWidth="1"/>
    <col min="8962" max="8962" width="12" style="5" customWidth="1"/>
    <col min="8963" max="8963" width="6.42578125" style="5" customWidth="1"/>
    <col min="8964" max="8965" width="4.7109375" style="5" customWidth="1"/>
    <col min="8966" max="8966" width="10.5703125" style="5" customWidth="1"/>
    <col min="8967" max="8967" width="9.5703125" style="5" bestFit="1" customWidth="1"/>
    <col min="8968" max="8968" width="11.5703125" style="5" bestFit="1" customWidth="1"/>
    <col min="8969" max="8969" width="9.7109375" style="5" bestFit="1" customWidth="1"/>
    <col min="8970" max="9216" width="9.140625" style="5"/>
    <col min="9217" max="9217" width="78.28515625" style="5" customWidth="1"/>
    <col min="9218" max="9218" width="12" style="5" customWidth="1"/>
    <col min="9219" max="9219" width="6.42578125" style="5" customWidth="1"/>
    <col min="9220" max="9221" width="4.7109375" style="5" customWidth="1"/>
    <col min="9222" max="9222" width="10.5703125" style="5" customWidth="1"/>
    <col min="9223" max="9223" width="9.5703125" style="5" bestFit="1" customWidth="1"/>
    <col min="9224" max="9224" width="11.5703125" style="5" bestFit="1" customWidth="1"/>
    <col min="9225" max="9225" width="9.7109375" style="5" bestFit="1" customWidth="1"/>
    <col min="9226" max="9472" width="9.140625" style="5"/>
    <col min="9473" max="9473" width="78.28515625" style="5" customWidth="1"/>
    <col min="9474" max="9474" width="12" style="5" customWidth="1"/>
    <col min="9475" max="9475" width="6.42578125" style="5" customWidth="1"/>
    <col min="9476" max="9477" width="4.7109375" style="5" customWidth="1"/>
    <col min="9478" max="9478" width="10.5703125" style="5" customWidth="1"/>
    <col min="9479" max="9479" width="9.5703125" style="5" bestFit="1" customWidth="1"/>
    <col min="9480" max="9480" width="11.5703125" style="5" bestFit="1" customWidth="1"/>
    <col min="9481" max="9481" width="9.7109375" style="5" bestFit="1" customWidth="1"/>
    <col min="9482" max="9728" width="9.140625" style="5"/>
    <col min="9729" max="9729" width="78.28515625" style="5" customWidth="1"/>
    <col min="9730" max="9730" width="12" style="5" customWidth="1"/>
    <col min="9731" max="9731" width="6.42578125" style="5" customWidth="1"/>
    <col min="9732" max="9733" width="4.7109375" style="5" customWidth="1"/>
    <col min="9734" max="9734" width="10.5703125" style="5" customWidth="1"/>
    <col min="9735" max="9735" width="9.5703125" style="5" bestFit="1" customWidth="1"/>
    <col min="9736" max="9736" width="11.5703125" style="5" bestFit="1" customWidth="1"/>
    <col min="9737" max="9737" width="9.7109375" style="5" bestFit="1" customWidth="1"/>
    <col min="9738" max="9984" width="9.140625" style="5"/>
    <col min="9985" max="9985" width="78.28515625" style="5" customWidth="1"/>
    <col min="9986" max="9986" width="12" style="5" customWidth="1"/>
    <col min="9987" max="9987" width="6.42578125" style="5" customWidth="1"/>
    <col min="9988" max="9989" width="4.7109375" style="5" customWidth="1"/>
    <col min="9990" max="9990" width="10.5703125" style="5" customWidth="1"/>
    <col min="9991" max="9991" width="9.5703125" style="5" bestFit="1" customWidth="1"/>
    <col min="9992" max="9992" width="11.5703125" style="5" bestFit="1" customWidth="1"/>
    <col min="9993" max="9993" width="9.7109375" style="5" bestFit="1" customWidth="1"/>
    <col min="9994" max="10240" width="9.140625" style="5"/>
    <col min="10241" max="10241" width="78.28515625" style="5" customWidth="1"/>
    <col min="10242" max="10242" width="12" style="5" customWidth="1"/>
    <col min="10243" max="10243" width="6.42578125" style="5" customWidth="1"/>
    <col min="10244" max="10245" width="4.7109375" style="5" customWidth="1"/>
    <col min="10246" max="10246" width="10.5703125" style="5" customWidth="1"/>
    <col min="10247" max="10247" width="9.5703125" style="5" bestFit="1" customWidth="1"/>
    <col min="10248" max="10248" width="11.5703125" style="5" bestFit="1" customWidth="1"/>
    <col min="10249" max="10249" width="9.7109375" style="5" bestFit="1" customWidth="1"/>
    <col min="10250" max="10496" width="9.140625" style="5"/>
    <col min="10497" max="10497" width="78.28515625" style="5" customWidth="1"/>
    <col min="10498" max="10498" width="12" style="5" customWidth="1"/>
    <col min="10499" max="10499" width="6.42578125" style="5" customWidth="1"/>
    <col min="10500" max="10501" width="4.7109375" style="5" customWidth="1"/>
    <col min="10502" max="10502" width="10.5703125" style="5" customWidth="1"/>
    <col min="10503" max="10503" width="9.5703125" style="5" bestFit="1" customWidth="1"/>
    <col min="10504" max="10504" width="11.5703125" style="5" bestFit="1" customWidth="1"/>
    <col min="10505" max="10505" width="9.7109375" style="5" bestFit="1" customWidth="1"/>
    <col min="10506" max="10752" width="9.140625" style="5"/>
    <col min="10753" max="10753" width="78.28515625" style="5" customWidth="1"/>
    <col min="10754" max="10754" width="12" style="5" customWidth="1"/>
    <col min="10755" max="10755" width="6.42578125" style="5" customWidth="1"/>
    <col min="10756" max="10757" width="4.7109375" style="5" customWidth="1"/>
    <col min="10758" max="10758" width="10.5703125" style="5" customWidth="1"/>
    <col min="10759" max="10759" width="9.5703125" style="5" bestFit="1" customWidth="1"/>
    <col min="10760" max="10760" width="11.5703125" style="5" bestFit="1" customWidth="1"/>
    <col min="10761" max="10761" width="9.7109375" style="5" bestFit="1" customWidth="1"/>
    <col min="10762" max="11008" width="9.140625" style="5"/>
    <col min="11009" max="11009" width="78.28515625" style="5" customWidth="1"/>
    <col min="11010" max="11010" width="12" style="5" customWidth="1"/>
    <col min="11011" max="11011" width="6.42578125" style="5" customWidth="1"/>
    <col min="11012" max="11013" width="4.7109375" style="5" customWidth="1"/>
    <col min="11014" max="11014" width="10.5703125" style="5" customWidth="1"/>
    <col min="11015" max="11015" width="9.5703125" style="5" bestFit="1" customWidth="1"/>
    <col min="11016" max="11016" width="11.5703125" style="5" bestFit="1" customWidth="1"/>
    <col min="11017" max="11017" width="9.7109375" style="5" bestFit="1" customWidth="1"/>
    <col min="11018" max="11264" width="9.140625" style="5"/>
    <col min="11265" max="11265" width="78.28515625" style="5" customWidth="1"/>
    <col min="11266" max="11266" width="12" style="5" customWidth="1"/>
    <col min="11267" max="11267" width="6.42578125" style="5" customWidth="1"/>
    <col min="11268" max="11269" width="4.7109375" style="5" customWidth="1"/>
    <col min="11270" max="11270" width="10.5703125" style="5" customWidth="1"/>
    <col min="11271" max="11271" width="9.5703125" style="5" bestFit="1" customWidth="1"/>
    <col min="11272" max="11272" width="11.5703125" style="5" bestFit="1" customWidth="1"/>
    <col min="11273" max="11273" width="9.7109375" style="5" bestFit="1" customWidth="1"/>
    <col min="11274" max="11520" width="9.140625" style="5"/>
    <col min="11521" max="11521" width="78.28515625" style="5" customWidth="1"/>
    <col min="11522" max="11522" width="12" style="5" customWidth="1"/>
    <col min="11523" max="11523" width="6.42578125" style="5" customWidth="1"/>
    <col min="11524" max="11525" width="4.7109375" style="5" customWidth="1"/>
    <col min="11526" max="11526" width="10.5703125" style="5" customWidth="1"/>
    <col min="11527" max="11527" width="9.5703125" style="5" bestFit="1" customWidth="1"/>
    <col min="11528" max="11528" width="11.5703125" style="5" bestFit="1" customWidth="1"/>
    <col min="11529" max="11529" width="9.7109375" style="5" bestFit="1" customWidth="1"/>
    <col min="11530" max="11776" width="9.140625" style="5"/>
    <col min="11777" max="11777" width="78.28515625" style="5" customWidth="1"/>
    <col min="11778" max="11778" width="12" style="5" customWidth="1"/>
    <col min="11779" max="11779" width="6.42578125" style="5" customWidth="1"/>
    <col min="11780" max="11781" width="4.7109375" style="5" customWidth="1"/>
    <col min="11782" max="11782" width="10.5703125" style="5" customWidth="1"/>
    <col min="11783" max="11783" width="9.5703125" style="5" bestFit="1" customWidth="1"/>
    <col min="11784" max="11784" width="11.5703125" style="5" bestFit="1" customWidth="1"/>
    <col min="11785" max="11785" width="9.7109375" style="5" bestFit="1" customWidth="1"/>
    <col min="11786" max="12032" width="9.140625" style="5"/>
    <col min="12033" max="12033" width="78.28515625" style="5" customWidth="1"/>
    <col min="12034" max="12034" width="12" style="5" customWidth="1"/>
    <col min="12035" max="12035" width="6.42578125" style="5" customWidth="1"/>
    <col min="12036" max="12037" width="4.7109375" style="5" customWidth="1"/>
    <col min="12038" max="12038" width="10.5703125" style="5" customWidth="1"/>
    <col min="12039" max="12039" width="9.5703125" style="5" bestFit="1" customWidth="1"/>
    <col min="12040" max="12040" width="11.5703125" style="5" bestFit="1" customWidth="1"/>
    <col min="12041" max="12041" width="9.7109375" style="5" bestFit="1" customWidth="1"/>
    <col min="12042" max="12288" width="9.140625" style="5"/>
    <col min="12289" max="12289" width="78.28515625" style="5" customWidth="1"/>
    <col min="12290" max="12290" width="12" style="5" customWidth="1"/>
    <col min="12291" max="12291" width="6.42578125" style="5" customWidth="1"/>
    <col min="12292" max="12293" width="4.7109375" style="5" customWidth="1"/>
    <col min="12294" max="12294" width="10.5703125" style="5" customWidth="1"/>
    <col min="12295" max="12295" width="9.5703125" style="5" bestFit="1" customWidth="1"/>
    <col min="12296" max="12296" width="11.5703125" style="5" bestFit="1" customWidth="1"/>
    <col min="12297" max="12297" width="9.7109375" style="5" bestFit="1" customWidth="1"/>
    <col min="12298" max="12544" width="9.140625" style="5"/>
    <col min="12545" max="12545" width="78.28515625" style="5" customWidth="1"/>
    <col min="12546" max="12546" width="12" style="5" customWidth="1"/>
    <col min="12547" max="12547" width="6.42578125" style="5" customWidth="1"/>
    <col min="12548" max="12549" width="4.7109375" style="5" customWidth="1"/>
    <col min="12550" max="12550" width="10.5703125" style="5" customWidth="1"/>
    <col min="12551" max="12551" width="9.5703125" style="5" bestFit="1" customWidth="1"/>
    <col min="12552" max="12552" width="11.5703125" style="5" bestFit="1" customWidth="1"/>
    <col min="12553" max="12553" width="9.7109375" style="5" bestFit="1" customWidth="1"/>
    <col min="12554" max="12800" width="9.140625" style="5"/>
    <col min="12801" max="12801" width="78.28515625" style="5" customWidth="1"/>
    <col min="12802" max="12802" width="12" style="5" customWidth="1"/>
    <col min="12803" max="12803" width="6.42578125" style="5" customWidth="1"/>
    <col min="12804" max="12805" width="4.7109375" style="5" customWidth="1"/>
    <col min="12806" max="12806" width="10.5703125" style="5" customWidth="1"/>
    <col min="12807" max="12807" width="9.5703125" style="5" bestFit="1" customWidth="1"/>
    <col min="12808" max="12808" width="11.5703125" style="5" bestFit="1" customWidth="1"/>
    <col min="12809" max="12809" width="9.7109375" style="5" bestFit="1" customWidth="1"/>
    <col min="12810" max="13056" width="9.140625" style="5"/>
    <col min="13057" max="13057" width="78.28515625" style="5" customWidth="1"/>
    <col min="13058" max="13058" width="12" style="5" customWidth="1"/>
    <col min="13059" max="13059" width="6.42578125" style="5" customWidth="1"/>
    <col min="13060" max="13061" width="4.7109375" style="5" customWidth="1"/>
    <col min="13062" max="13062" width="10.5703125" style="5" customWidth="1"/>
    <col min="13063" max="13063" width="9.5703125" style="5" bestFit="1" customWidth="1"/>
    <col min="13064" max="13064" width="11.5703125" style="5" bestFit="1" customWidth="1"/>
    <col min="13065" max="13065" width="9.7109375" style="5" bestFit="1" customWidth="1"/>
    <col min="13066" max="13312" width="9.140625" style="5"/>
    <col min="13313" max="13313" width="78.28515625" style="5" customWidth="1"/>
    <col min="13314" max="13314" width="12" style="5" customWidth="1"/>
    <col min="13315" max="13315" width="6.42578125" style="5" customWidth="1"/>
    <col min="13316" max="13317" width="4.7109375" style="5" customWidth="1"/>
    <col min="13318" max="13318" width="10.5703125" style="5" customWidth="1"/>
    <col min="13319" max="13319" width="9.5703125" style="5" bestFit="1" customWidth="1"/>
    <col min="13320" max="13320" width="11.5703125" style="5" bestFit="1" customWidth="1"/>
    <col min="13321" max="13321" width="9.7109375" style="5" bestFit="1" customWidth="1"/>
    <col min="13322" max="13568" width="9.140625" style="5"/>
    <col min="13569" max="13569" width="78.28515625" style="5" customWidth="1"/>
    <col min="13570" max="13570" width="12" style="5" customWidth="1"/>
    <col min="13571" max="13571" width="6.42578125" style="5" customWidth="1"/>
    <col min="13572" max="13573" width="4.7109375" style="5" customWidth="1"/>
    <col min="13574" max="13574" width="10.5703125" style="5" customWidth="1"/>
    <col min="13575" max="13575" width="9.5703125" style="5" bestFit="1" customWidth="1"/>
    <col min="13576" max="13576" width="11.5703125" style="5" bestFit="1" customWidth="1"/>
    <col min="13577" max="13577" width="9.7109375" style="5" bestFit="1" customWidth="1"/>
    <col min="13578" max="13824" width="9.140625" style="5"/>
    <col min="13825" max="13825" width="78.28515625" style="5" customWidth="1"/>
    <col min="13826" max="13826" width="12" style="5" customWidth="1"/>
    <col min="13827" max="13827" width="6.42578125" style="5" customWidth="1"/>
    <col min="13828" max="13829" width="4.7109375" style="5" customWidth="1"/>
    <col min="13830" max="13830" width="10.5703125" style="5" customWidth="1"/>
    <col min="13831" max="13831" width="9.5703125" style="5" bestFit="1" customWidth="1"/>
    <col min="13832" max="13832" width="11.5703125" style="5" bestFit="1" customWidth="1"/>
    <col min="13833" max="13833" width="9.7109375" style="5" bestFit="1" customWidth="1"/>
    <col min="13834" max="14080" width="9.140625" style="5"/>
    <col min="14081" max="14081" width="78.28515625" style="5" customWidth="1"/>
    <col min="14082" max="14082" width="12" style="5" customWidth="1"/>
    <col min="14083" max="14083" width="6.42578125" style="5" customWidth="1"/>
    <col min="14084" max="14085" width="4.7109375" style="5" customWidth="1"/>
    <col min="14086" max="14086" width="10.5703125" style="5" customWidth="1"/>
    <col min="14087" max="14087" width="9.5703125" style="5" bestFit="1" customWidth="1"/>
    <col min="14088" max="14088" width="11.5703125" style="5" bestFit="1" customWidth="1"/>
    <col min="14089" max="14089" width="9.7109375" style="5" bestFit="1" customWidth="1"/>
    <col min="14090" max="14336" width="9.140625" style="5"/>
    <col min="14337" max="14337" width="78.28515625" style="5" customWidth="1"/>
    <col min="14338" max="14338" width="12" style="5" customWidth="1"/>
    <col min="14339" max="14339" width="6.42578125" style="5" customWidth="1"/>
    <col min="14340" max="14341" width="4.7109375" style="5" customWidth="1"/>
    <col min="14342" max="14342" width="10.5703125" style="5" customWidth="1"/>
    <col min="14343" max="14343" width="9.5703125" style="5" bestFit="1" customWidth="1"/>
    <col min="14344" max="14344" width="11.5703125" style="5" bestFit="1" customWidth="1"/>
    <col min="14345" max="14345" width="9.7109375" style="5" bestFit="1" customWidth="1"/>
    <col min="14346" max="14592" width="9.140625" style="5"/>
    <col min="14593" max="14593" width="78.28515625" style="5" customWidth="1"/>
    <col min="14594" max="14594" width="12" style="5" customWidth="1"/>
    <col min="14595" max="14595" width="6.42578125" style="5" customWidth="1"/>
    <col min="14596" max="14597" width="4.7109375" style="5" customWidth="1"/>
    <col min="14598" max="14598" width="10.5703125" style="5" customWidth="1"/>
    <col min="14599" max="14599" width="9.5703125" style="5" bestFit="1" customWidth="1"/>
    <col min="14600" max="14600" width="11.5703125" style="5" bestFit="1" customWidth="1"/>
    <col min="14601" max="14601" width="9.7109375" style="5" bestFit="1" customWidth="1"/>
    <col min="14602" max="14848" width="9.140625" style="5"/>
    <col min="14849" max="14849" width="78.28515625" style="5" customWidth="1"/>
    <col min="14850" max="14850" width="12" style="5" customWidth="1"/>
    <col min="14851" max="14851" width="6.42578125" style="5" customWidth="1"/>
    <col min="14852" max="14853" width="4.7109375" style="5" customWidth="1"/>
    <col min="14854" max="14854" width="10.5703125" style="5" customWidth="1"/>
    <col min="14855" max="14855" width="9.5703125" style="5" bestFit="1" customWidth="1"/>
    <col min="14856" max="14856" width="11.5703125" style="5" bestFit="1" customWidth="1"/>
    <col min="14857" max="14857" width="9.7109375" style="5" bestFit="1" customWidth="1"/>
    <col min="14858" max="15104" width="9.140625" style="5"/>
    <col min="15105" max="15105" width="78.28515625" style="5" customWidth="1"/>
    <col min="15106" max="15106" width="12" style="5" customWidth="1"/>
    <col min="15107" max="15107" width="6.42578125" style="5" customWidth="1"/>
    <col min="15108" max="15109" width="4.7109375" style="5" customWidth="1"/>
    <col min="15110" max="15110" width="10.5703125" style="5" customWidth="1"/>
    <col min="15111" max="15111" width="9.5703125" style="5" bestFit="1" customWidth="1"/>
    <col min="15112" max="15112" width="11.5703125" style="5" bestFit="1" customWidth="1"/>
    <col min="15113" max="15113" width="9.7109375" style="5" bestFit="1" customWidth="1"/>
    <col min="15114" max="15360" width="9.140625" style="5"/>
    <col min="15361" max="15361" width="78.28515625" style="5" customWidth="1"/>
    <col min="15362" max="15362" width="12" style="5" customWidth="1"/>
    <col min="15363" max="15363" width="6.42578125" style="5" customWidth="1"/>
    <col min="15364" max="15365" width="4.7109375" style="5" customWidth="1"/>
    <col min="15366" max="15366" width="10.5703125" style="5" customWidth="1"/>
    <col min="15367" max="15367" width="9.5703125" style="5" bestFit="1" customWidth="1"/>
    <col min="15368" max="15368" width="11.5703125" style="5" bestFit="1" customWidth="1"/>
    <col min="15369" max="15369" width="9.7109375" style="5" bestFit="1" customWidth="1"/>
    <col min="15370" max="15616" width="9.140625" style="5"/>
    <col min="15617" max="15617" width="78.28515625" style="5" customWidth="1"/>
    <col min="15618" max="15618" width="12" style="5" customWidth="1"/>
    <col min="15619" max="15619" width="6.42578125" style="5" customWidth="1"/>
    <col min="15620" max="15621" width="4.7109375" style="5" customWidth="1"/>
    <col min="15622" max="15622" width="10.5703125" style="5" customWidth="1"/>
    <col min="15623" max="15623" width="9.5703125" style="5" bestFit="1" customWidth="1"/>
    <col min="15624" max="15624" width="11.5703125" style="5" bestFit="1" customWidth="1"/>
    <col min="15625" max="15625" width="9.7109375" style="5" bestFit="1" customWidth="1"/>
    <col min="15626" max="15872" width="9.140625" style="5"/>
    <col min="15873" max="15873" width="78.28515625" style="5" customWidth="1"/>
    <col min="15874" max="15874" width="12" style="5" customWidth="1"/>
    <col min="15875" max="15875" width="6.42578125" style="5" customWidth="1"/>
    <col min="15876" max="15877" width="4.7109375" style="5" customWidth="1"/>
    <col min="15878" max="15878" width="10.5703125" style="5" customWidth="1"/>
    <col min="15879" max="15879" width="9.5703125" style="5" bestFit="1" customWidth="1"/>
    <col min="15880" max="15880" width="11.5703125" style="5" bestFit="1" customWidth="1"/>
    <col min="15881" max="15881" width="9.7109375" style="5" bestFit="1" customWidth="1"/>
    <col min="15882" max="16128" width="9.140625" style="5"/>
    <col min="16129" max="16129" width="78.28515625" style="5" customWidth="1"/>
    <col min="16130" max="16130" width="12" style="5" customWidth="1"/>
    <col min="16131" max="16131" width="6.42578125" style="5" customWidth="1"/>
    <col min="16132" max="16133" width="4.7109375" style="5" customWidth="1"/>
    <col min="16134" max="16134" width="10.5703125" style="5" customWidth="1"/>
    <col min="16135" max="16135" width="9.5703125" style="5" bestFit="1" customWidth="1"/>
    <col min="16136" max="16136" width="11.5703125" style="5" bestFit="1" customWidth="1"/>
    <col min="16137" max="16137" width="9.7109375" style="5" bestFit="1" customWidth="1"/>
    <col min="16138" max="16384" width="9.140625" style="5"/>
  </cols>
  <sheetData>
    <row r="1" spans="1:12" ht="15" customHeight="1" x14ac:dyDescent="0.25">
      <c r="B1" s="2"/>
      <c r="C1" s="2"/>
      <c r="D1" s="3"/>
      <c r="E1" s="3"/>
      <c r="F1" s="4"/>
      <c r="G1" s="4"/>
      <c r="H1" s="4" t="s">
        <v>0</v>
      </c>
    </row>
    <row r="2" spans="1:12" ht="15" customHeight="1" x14ac:dyDescent="0.25"/>
    <row r="3" spans="1:12" ht="15" customHeight="1" x14ac:dyDescent="0.25">
      <c r="A3" s="59" t="s">
        <v>1</v>
      </c>
      <c r="B3" s="59"/>
      <c r="C3" s="59"/>
      <c r="D3" s="59"/>
      <c r="E3" s="59"/>
      <c r="F3" s="59"/>
      <c r="G3" s="59"/>
      <c r="H3" s="59"/>
    </row>
    <row r="4" spans="1:12" ht="15" customHeight="1" x14ac:dyDescent="0.25">
      <c r="A4" s="59" t="s">
        <v>2</v>
      </c>
      <c r="B4" s="59"/>
      <c r="C4" s="59"/>
      <c r="D4" s="59"/>
      <c r="E4" s="59"/>
      <c r="F4" s="59"/>
      <c r="G4" s="59"/>
      <c r="H4" s="59"/>
    </row>
    <row r="5" spans="1:12" ht="15" customHeight="1" x14ac:dyDescent="0.25">
      <c r="A5" s="59" t="s">
        <v>3</v>
      </c>
      <c r="B5" s="59"/>
      <c r="C5" s="59"/>
      <c r="D5" s="59"/>
      <c r="E5" s="59"/>
      <c r="F5" s="59"/>
      <c r="G5" s="59"/>
      <c r="H5" s="59"/>
    </row>
    <row r="6" spans="1:12" ht="12.75" customHeight="1" x14ac:dyDescent="0.25">
      <c r="A6" s="59" t="s">
        <v>4</v>
      </c>
      <c r="B6" s="59"/>
      <c r="C6" s="59"/>
      <c r="D6" s="59"/>
      <c r="E6" s="59"/>
      <c r="F6" s="59"/>
      <c r="G6" s="59"/>
      <c r="H6" s="59"/>
    </row>
    <row r="7" spans="1:12" ht="15" customHeight="1" x14ac:dyDescent="0.25">
      <c r="A7" s="59"/>
      <c r="B7" s="59"/>
      <c r="C7" s="59"/>
      <c r="D7" s="59"/>
      <c r="E7" s="59"/>
      <c r="F7" s="59"/>
      <c r="G7" s="59"/>
      <c r="H7" s="59"/>
      <c r="I7" s="6"/>
      <c r="J7" s="6"/>
      <c r="K7" s="6"/>
      <c r="L7" s="6"/>
    </row>
    <row r="8" spans="1:12" ht="7.5" customHeight="1" x14ac:dyDescent="0.25">
      <c r="A8" s="7"/>
      <c r="B8" s="7"/>
      <c r="C8" s="7"/>
      <c r="G8" s="8"/>
      <c r="H8" s="8"/>
      <c r="I8" s="8"/>
      <c r="J8" s="8"/>
      <c r="K8" s="8"/>
      <c r="L8" s="8"/>
    </row>
    <row r="9" spans="1:12" x14ac:dyDescent="0.25">
      <c r="G9" s="6"/>
      <c r="H9" s="9" t="s">
        <v>5</v>
      </c>
      <c r="I9" s="6"/>
      <c r="J9" s="6"/>
      <c r="K9" s="6"/>
      <c r="L9" s="6"/>
    </row>
    <row r="10" spans="1:12" ht="22.5" x14ac:dyDescent="0.25">
      <c r="A10" s="10" t="s">
        <v>6</v>
      </c>
      <c r="B10" s="11" t="s">
        <v>7</v>
      </c>
      <c r="C10" s="11" t="s">
        <v>8</v>
      </c>
      <c r="D10" s="11" t="s">
        <v>9</v>
      </c>
      <c r="E10" s="11" t="s">
        <v>10</v>
      </c>
      <c r="F10" s="11" t="s">
        <v>11</v>
      </c>
      <c r="G10" s="12" t="s">
        <v>12</v>
      </c>
      <c r="H10" s="13" t="s">
        <v>13</v>
      </c>
      <c r="I10" s="6"/>
      <c r="J10" s="6"/>
      <c r="K10" s="6"/>
      <c r="L10" s="6"/>
    </row>
    <row r="11" spans="1:12" s="19" customFormat="1" x14ac:dyDescent="0.25">
      <c r="A11" s="14" t="s">
        <v>14</v>
      </c>
      <c r="B11" s="15"/>
      <c r="C11" s="16"/>
      <c r="D11" s="16"/>
      <c r="E11" s="16"/>
      <c r="F11" s="17">
        <f>F118+F35+F76+F125+F38+F132+F135+F145+F149+F49+F41+F81+F55+F138+F13+F122+F32+F154+F156+F158+F129+F160+F162+F164+F79</f>
        <v>409635.95499999996</v>
      </c>
      <c r="G11" s="17">
        <f>G118+G35+G76+G125+G38+G132+G135+G145+G149+G49+G41+G81+G55+G138+G13+G122+G32+G154+G156+G158+G129+G160+G162+G164+G79</f>
        <v>113611.692</v>
      </c>
      <c r="H11" s="18">
        <f>G11/F11*100</f>
        <v>27.734794910764123</v>
      </c>
    </row>
    <row r="12" spans="1:12" s="19" customFormat="1" x14ac:dyDescent="0.25">
      <c r="A12" s="16"/>
      <c r="B12" s="15"/>
      <c r="C12" s="16"/>
      <c r="D12" s="16"/>
      <c r="E12" s="16"/>
      <c r="F12" s="16"/>
      <c r="G12" s="20"/>
      <c r="H12" s="21"/>
    </row>
    <row r="13" spans="1:12" s="26" customFormat="1" ht="21" x14ac:dyDescent="0.2">
      <c r="A13" s="22" t="s">
        <v>15</v>
      </c>
      <c r="B13" s="23" t="s">
        <v>16</v>
      </c>
      <c r="C13" s="23" t="s">
        <v>17</v>
      </c>
      <c r="D13" s="23"/>
      <c r="E13" s="23"/>
      <c r="F13" s="24">
        <f>F14+F18+F20+F22+F24+F26+F30+F16+F28</f>
        <v>143622.55499999999</v>
      </c>
      <c r="G13" s="24">
        <f>G14+G18+G20+G22+G24+G26+G30+G16+G28</f>
        <v>34658.891000000003</v>
      </c>
      <c r="H13" s="25">
        <f t="shared" ref="H13:H78" si="0">G13/F13*100</f>
        <v>24.13192760705309</v>
      </c>
    </row>
    <row r="14" spans="1:12" s="30" customFormat="1" ht="67.5" x14ac:dyDescent="0.2">
      <c r="A14" s="27" t="s">
        <v>18</v>
      </c>
      <c r="B14" s="13" t="s">
        <v>19</v>
      </c>
      <c r="C14" s="13" t="s">
        <v>17</v>
      </c>
      <c r="D14" s="13" t="s">
        <v>20</v>
      </c>
      <c r="E14" s="13" t="s">
        <v>21</v>
      </c>
      <c r="F14" s="28">
        <f>F15</f>
        <v>483.2</v>
      </c>
      <c r="G14" s="29">
        <f>G15</f>
        <v>96.039000000000001</v>
      </c>
      <c r="H14" s="18">
        <f t="shared" si="0"/>
        <v>19.875620860927153</v>
      </c>
    </row>
    <row r="15" spans="1:12" s="30" customFormat="1" ht="12.75" x14ac:dyDescent="0.2">
      <c r="A15" s="27" t="s">
        <v>22</v>
      </c>
      <c r="B15" s="13" t="s">
        <v>19</v>
      </c>
      <c r="C15" s="13" t="s">
        <v>23</v>
      </c>
      <c r="D15" s="13" t="s">
        <v>20</v>
      </c>
      <c r="E15" s="13" t="s">
        <v>21</v>
      </c>
      <c r="F15" s="28">
        <v>483.2</v>
      </c>
      <c r="G15" s="29">
        <v>96.039000000000001</v>
      </c>
      <c r="H15" s="18">
        <f t="shared" si="0"/>
        <v>19.875620860927153</v>
      </c>
    </row>
    <row r="16" spans="1:12" s="30" customFormat="1" ht="22.5" x14ac:dyDescent="0.2">
      <c r="A16" s="27" t="s">
        <v>24</v>
      </c>
      <c r="B16" s="31" t="s">
        <v>25</v>
      </c>
      <c r="C16" s="31"/>
      <c r="D16" s="31" t="s">
        <v>20</v>
      </c>
      <c r="E16" s="31" t="s">
        <v>26</v>
      </c>
      <c r="F16" s="28">
        <f>F17</f>
        <v>23209.87</v>
      </c>
      <c r="G16" s="29">
        <f>G17</f>
        <v>5634.0810000000001</v>
      </c>
      <c r="H16" s="18">
        <f t="shared" si="0"/>
        <v>24.274504768876344</v>
      </c>
    </row>
    <row r="17" spans="1:8" s="30" customFormat="1" ht="12.75" x14ac:dyDescent="0.2">
      <c r="A17" s="27" t="s">
        <v>27</v>
      </c>
      <c r="B17" s="31" t="s">
        <v>25</v>
      </c>
      <c r="C17" s="31" t="s">
        <v>28</v>
      </c>
      <c r="D17" s="31" t="s">
        <v>20</v>
      </c>
      <c r="E17" s="31" t="s">
        <v>26</v>
      </c>
      <c r="F17" s="28">
        <v>23209.87</v>
      </c>
      <c r="G17" s="29">
        <v>5634.0810000000001</v>
      </c>
      <c r="H17" s="18">
        <f t="shared" si="0"/>
        <v>24.274504768876344</v>
      </c>
    </row>
    <row r="18" spans="1:8" s="30" customFormat="1" ht="12.75" x14ac:dyDescent="0.2">
      <c r="A18" s="27" t="s">
        <v>29</v>
      </c>
      <c r="B18" s="13" t="s">
        <v>30</v>
      </c>
      <c r="C18" s="13" t="s">
        <v>17</v>
      </c>
      <c r="D18" s="13" t="s">
        <v>20</v>
      </c>
      <c r="E18" s="13" t="s">
        <v>31</v>
      </c>
      <c r="F18" s="28">
        <f>F19</f>
        <v>2350</v>
      </c>
      <c r="G18" s="29">
        <f>G19</f>
        <v>824.02099999999996</v>
      </c>
      <c r="H18" s="18">
        <f t="shared" si="0"/>
        <v>35.064723404255318</v>
      </c>
    </row>
    <row r="19" spans="1:8" s="30" customFormat="1" ht="12.75" x14ac:dyDescent="0.2">
      <c r="A19" s="27" t="s">
        <v>27</v>
      </c>
      <c r="B19" s="13" t="s">
        <v>30</v>
      </c>
      <c r="C19" s="13" t="s">
        <v>28</v>
      </c>
      <c r="D19" s="13" t="s">
        <v>20</v>
      </c>
      <c r="E19" s="13" t="s">
        <v>31</v>
      </c>
      <c r="F19" s="28">
        <v>2350</v>
      </c>
      <c r="G19" s="29">
        <v>824.02099999999996</v>
      </c>
      <c r="H19" s="18">
        <f t="shared" si="0"/>
        <v>35.064723404255318</v>
      </c>
    </row>
    <row r="20" spans="1:8" s="30" customFormat="1" ht="56.25" x14ac:dyDescent="0.2">
      <c r="A20" s="27" t="s">
        <v>32</v>
      </c>
      <c r="B20" s="13" t="s">
        <v>33</v>
      </c>
      <c r="C20" s="13" t="s">
        <v>17</v>
      </c>
      <c r="D20" s="13" t="s">
        <v>20</v>
      </c>
      <c r="E20" s="13" t="s">
        <v>31</v>
      </c>
      <c r="F20" s="28">
        <f>F21</f>
        <v>2600.3000000000002</v>
      </c>
      <c r="G20" s="29">
        <f>G21</f>
        <v>627.11</v>
      </c>
      <c r="H20" s="18">
        <f t="shared" si="0"/>
        <v>24.116832673153095</v>
      </c>
    </row>
    <row r="21" spans="1:8" s="30" customFormat="1" ht="12.75" x14ac:dyDescent="0.2">
      <c r="A21" s="27" t="s">
        <v>27</v>
      </c>
      <c r="B21" s="13" t="s">
        <v>33</v>
      </c>
      <c r="C21" s="13" t="s">
        <v>28</v>
      </c>
      <c r="D21" s="13" t="s">
        <v>20</v>
      </c>
      <c r="E21" s="13" t="s">
        <v>31</v>
      </c>
      <c r="F21" s="28">
        <v>2600.3000000000002</v>
      </c>
      <c r="G21" s="29">
        <v>627.11</v>
      </c>
      <c r="H21" s="18">
        <f t="shared" si="0"/>
        <v>24.116832673153095</v>
      </c>
    </row>
    <row r="22" spans="1:8" s="30" customFormat="1" ht="56.25" x14ac:dyDescent="0.2">
      <c r="A22" s="27" t="s">
        <v>34</v>
      </c>
      <c r="B22" s="13" t="s">
        <v>35</v>
      </c>
      <c r="C22" s="13" t="s">
        <v>17</v>
      </c>
      <c r="D22" s="13" t="s">
        <v>20</v>
      </c>
      <c r="E22" s="13" t="s">
        <v>31</v>
      </c>
      <c r="F22" s="28">
        <f>F23</f>
        <v>4297.6000000000004</v>
      </c>
      <c r="G22" s="29">
        <f>G23</f>
        <v>784.65599999999995</v>
      </c>
      <c r="H22" s="18">
        <f t="shared" si="0"/>
        <v>18.258004467609826</v>
      </c>
    </row>
    <row r="23" spans="1:8" s="30" customFormat="1" ht="12.75" x14ac:dyDescent="0.2">
      <c r="A23" s="27" t="s">
        <v>27</v>
      </c>
      <c r="B23" s="13" t="s">
        <v>35</v>
      </c>
      <c r="C23" s="13" t="s">
        <v>28</v>
      </c>
      <c r="D23" s="13" t="s">
        <v>20</v>
      </c>
      <c r="E23" s="13" t="s">
        <v>31</v>
      </c>
      <c r="F23" s="28">
        <v>4297.6000000000004</v>
      </c>
      <c r="G23" s="29">
        <v>784.65599999999995</v>
      </c>
      <c r="H23" s="18">
        <f t="shared" si="0"/>
        <v>18.258004467609826</v>
      </c>
    </row>
    <row r="24" spans="1:8" s="30" customFormat="1" ht="56.25" x14ac:dyDescent="0.2">
      <c r="A24" s="27" t="s">
        <v>36</v>
      </c>
      <c r="B24" s="13" t="s">
        <v>37</v>
      </c>
      <c r="C24" s="13" t="s">
        <v>17</v>
      </c>
      <c r="D24" s="13" t="s">
        <v>20</v>
      </c>
      <c r="E24" s="13" t="s">
        <v>31</v>
      </c>
      <c r="F24" s="28">
        <f>F25</f>
        <v>1549.3</v>
      </c>
      <c r="G24" s="29">
        <f>G25</f>
        <v>209.708</v>
      </c>
      <c r="H24" s="18">
        <f t="shared" si="0"/>
        <v>13.535661266378366</v>
      </c>
    </row>
    <row r="25" spans="1:8" s="30" customFormat="1" ht="12.75" x14ac:dyDescent="0.2">
      <c r="A25" s="27" t="s">
        <v>27</v>
      </c>
      <c r="B25" s="13" t="s">
        <v>37</v>
      </c>
      <c r="C25" s="13" t="s">
        <v>28</v>
      </c>
      <c r="D25" s="13" t="s">
        <v>20</v>
      </c>
      <c r="E25" s="13" t="s">
        <v>31</v>
      </c>
      <c r="F25" s="28">
        <v>1549.3</v>
      </c>
      <c r="G25" s="29">
        <v>209.708</v>
      </c>
      <c r="H25" s="18">
        <f t="shared" si="0"/>
        <v>13.535661266378366</v>
      </c>
    </row>
    <row r="26" spans="1:8" s="30" customFormat="1" ht="12.75" x14ac:dyDescent="0.2">
      <c r="A26" s="27" t="s">
        <v>38</v>
      </c>
      <c r="B26" s="13" t="s">
        <v>39</v>
      </c>
      <c r="C26" s="13" t="s">
        <v>17</v>
      </c>
      <c r="D26" s="13" t="s">
        <v>20</v>
      </c>
      <c r="E26" s="13" t="s">
        <v>31</v>
      </c>
      <c r="F26" s="28">
        <f>F27</f>
        <v>215</v>
      </c>
      <c r="G26" s="29">
        <f>G27</f>
        <v>8.9610000000000003</v>
      </c>
      <c r="H26" s="18">
        <f t="shared" si="0"/>
        <v>4.1679069767441863</v>
      </c>
    </row>
    <row r="27" spans="1:8" s="30" customFormat="1" ht="12.75" x14ac:dyDescent="0.2">
      <c r="A27" s="27" t="s">
        <v>27</v>
      </c>
      <c r="B27" s="13" t="s">
        <v>39</v>
      </c>
      <c r="C27" s="13" t="s">
        <v>28</v>
      </c>
      <c r="D27" s="13" t="s">
        <v>20</v>
      </c>
      <c r="E27" s="13" t="s">
        <v>31</v>
      </c>
      <c r="F27" s="28">
        <v>215</v>
      </c>
      <c r="G27" s="29">
        <v>8.9610000000000003</v>
      </c>
      <c r="H27" s="18">
        <f t="shared" si="0"/>
        <v>4.1679069767441863</v>
      </c>
    </row>
    <row r="28" spans="1:8" s="30" customFormat="1" ht="12.75" x14ac:dyDescent="0.2">
      <c r="A28" s="27" t="s">
        <v>40</v>
      </c>
      <c r="B28" s="31" t="s">
        <v>41</v>
      </c>
      <c r="C28" s="31"/>
      <c r="D28" s="31" t="s">
        <v>20</v>
      </c>
      <c r="E28" s="31" t="s">
        <v>26</v>
      </c>
      <c r="F28" s="28">
        <f>F29</f>
        <v>85858.585000000006</v>
      </c>
      <c r="G28" s="29">
        <f>G29</f>
        <v>22850.05</v>
      </c>
      <c r="H28" s="18">
        <f t="shared" si="0"/>
        <v>26.613587913194696</v>
      </c>
    </row>
    <row r="29" spans="1:8" s="30" customFormat="1" ht="12.75" x14ac:dyDescent="0.2">
      <c r="A29" s="27" t="s">
        <v>27</v>
      </c>
      <c r="B29" s="31" t="s">
        <v>41</v>
      </c>
      <c r="C29" s="31" t="s">
        <v>28</v>
      </c>
      <c r="D29" s="31" t="s">
        <v>20</v>
      </c>
      <c r="E29" s="31" t="s">
        <v>26</v>
      </c>
      <c r="F29" s="28">
        <v>85858.585000000006</v>
      </c>
      <c r="G29" s="29">
        <v>22850.05</v>
      </c>
      <c r="H29" s="18">
        <f t="shared" si="0"/>
        <v>26.613587913194696</v>
      </c>
    </row>
    <row r="30" spans="1:8" s="30" customFormat="1" ht="22.5" x14ac:dyDescent="0.2">
      <c r="A30" s="27" t="s">
        <v>42</v>
      </c>
      <c r="B30" s="13" t="s">
        <v>43</v>
      </c>
      <c r="C30" s="13" t="s">
        <v>17</v>
      </c>
      <c r="D30" s="13" t="s">
        <v>20</v>
      </c>
      <c r="E30" s="13" t="s">
        <v>26</v>
      </c>
      <c r="F30" s="28">
        <f>F31</f>
        <v>23058.7</v>
      </c>
      <c r="G30" s="29">
        <f>G31</f>
        <v>3624.2649999999999</v>
      </c>
      <c r="H30" s="18">
        <f t="shared" si="0"/>
        <v>15.717559966520229</v>
      </c>
    </row>
    <row r="31" spans="1:8" s="30" customFormat="1" ht="12.75" x14ac:dyDescent="0.2">
      <c r="A31" s="27" t="s">
        <v>27</v>
      </c>
      <c r="B31" s="13" t="s">
        <v>43</v>
      </c>
      <c r="C31" s="13" t="s">
        <v>28</v>
      </c>
      <c r="D31" s="13" t="s">
        <v>20</v>
      </c>
      <c r="E31" s="13" t="s">
        <v>26</v>
      </c>
      <c r="F31" s="28">
        <v>23058.7</v>
      </c>
      <c r="G31" s="29">
        <v>3624.2649999999999</v>
      </c>
      <c r="H31" s="18">
        <f t="shared" si="0"/>
        <v>15.717559966520229</v>
      </c>
    </row>
    <row r="32" spans="1:8" s="26" customFormat="1" ht="21" x14ac:dyDescent="0.2">
      <c r="A32" s="22" t="s">
        <v>44</v>
      </c>
      <c r="B32" s="23" t="s">
        <v>45</v>
      </c>
      <c r="C32" s="23" t="s">
        <v>17</v>
      </c>
      <c r="D32" s="23" t="s">
        <v>46</v>
      </c>
      <c r="E32" s="23" t="s">
        <v>47</v>
      </c>
      <c r="F32" s="24">
        <f>F33</f>
        <v>1409</v>
      </c>
      <c r="G32" s="32">
        <f>G33</f>
        <v>35.715000000000003</v>
      </c>
      <c r="H32" s="25">
        <f t="shared" si="0"/>
        <v>2.5347764371894965</v>
      </c>
    </row>
    <row r="33" spans="1:10" s="30" customFormat="1" ht="12.75" x14ac:dyDescent="0.2">
      <c r="A33" s="27" t="s">
        <v>48</v>
      </c>
      <c r="B33" s="13" t="s">
        <v>49</v>
      </c>
      <c r="C33" s="13" t="s">
        <v>17</v>
      </c>
      <c r="D33" s="13" t="s">
        <v>46</v>
      </c>
      <c r="E33" s="13" t="s">
        <v>47</v>
      </c>
      <c r="F33" s="28">
        <f>F34</f>
        <v>1409</v>
      </c>
      <c r="G33" s="29">
        <f>G34</f>
        <v>35.715000000000003</v>
      </c>
      <c r="H33" s="18">
        <f t="shared" si="0"/>
        <v>2.5347764371894965</v>
      </c>
    </row>
    <row r="34" spans="1:10" s="30" customFormat="1" ht="12.75" x14ac:dyDescent="0.2">
      <c r="A34" s="27" t="s">
        <v>22</v>
      </c>
      <c r="B34" s="13" t="s">
        <v>49</v>
      </c>
      <c r="C34" s="13" t="s">
        <v>23</v>
      </c>
      <c r="D34" s="13" t="s">
        <v>46</v>
      </c>
      <c r="E34" s="13" t="s">
        <v>47</v>
      </c>
      <c r="F34" s="28">
        <v>1409</v>
      </c>
      <c r="G34" s="29">
        <v>35.715000000000003</v>
      </c>
      <c r="H34" s="18">
        <f t="shared" si="0"/>
        <v>2.5347764371894965</v>
      </c>
    </row>
    <row r="35" spans="1:10" s="26" customFormat="1" ht="42" x14ac:dyDescent="0.2">
      <c r="A35" s="22" t="s">
        <v>50</v>
      </c>
      <c r="B35" s="23" t="s">
        <v>51</v>
      </c>
      <c r="C35" s="23" t="s">
        <v>17</v>
      </c>
      <c r="D35" s="23"/>
      <c r="E35" s="23"/>
      <c r="F35" s="24">
        <f>F36</f>
        <v>220</v>
      </c>
      <c r="G35" s="32">
        <f>G36</f>
        <v>0</v>
      </c>
      <c r="H35" s="33">
        <f t="shared" si="0"/>
        <v>0</v>
      </c>
      <c r="J35" s="34"/>
    </row>
    <row r="36" spans="1:10" s="30" customFormat="1" ht="45" x14ac:dyDescent="0.2">
      <c r="A36" s="27" t="s">
        <v>52</v>
      </c>
      <c r="B36" s="13" t="s">
        <v>53</v>
      </c>
      <c r="C36" s="13" t="s">
        <v>17</v>
      </c>
      <c r="D36" s="13" t="s">
        <v>31</v>
      </c>
      <c r="E36" s="13" t="s">
        <v>20</v>
      </c>
      <c r="F36" s="28">
        <f>F37</f>
        <v>220</v>
      </c>
      <c r="G36" s="29">
        <f>G37</f>
        <v>0</v>
      </c>
      <c r="H36" s="35">
        <f t="shared" si="0"/>
        <v>0</v>
      </c>
    </row>
    <row r="37" spans="1:10" s="30" customFormat="1" ht="12.75" x14ac:dyDescent="0.2">
      <c r="A37" s="27" t="s">
        <v>22</v>
      </c>
      <c r="B37" s="13" t="s">
        <v>53</v>
      </c>
      <c r="C37" s="13" t="s">
        <v>23</v>
      </c>
      <c r="D37" s="13" t="s">
        <v>31</v>
      </c>
      <c r="E37" s="13" t="s">
        <v>20</v>
      </c>
      <c r="F37" s="28">
        <v>220</v>
      </c>
      <c r="G37" s="29">
        <v>0</v>
      </c>
      <c r="H37" s="35">
        <f t="shared" si="0"/>
        <v>0</v>
      </c>
    </row>
    <row r="38" spans="1:10" s="26" customFormat="1" ht="21" x14ac:dyDescent="0.2">
      <c r="A38" s="22" t="s">
        <v>54</v>
      </c>
      <c r="B38" s="23" t="s">
        <v>55</v>
      </c>
      <c r="C38" s="23" t="s">
        <v>17</v>
      </c>
      <c r="D38" s="23"/>
      <c r="E38" s="23"/>
      <c r="F38" s="24">
        <f>F39</f>
        <v>1260</v>
      </c>
      <c r="G38" s="32">
        <f>G39</f>
        <v>251.23400000000001</v>
      </c>
      <c r="H38" s="25">
        <f t="shared" si="0"/>
        <v>19.939206349206351</v>
      </c>
    </row>
    <row r="39" spans="1:10" s="30" customFormat="1" ht="12.75" x14ac:dyDescent="0.2">
      <c r="A39" s="27" t="s">
        <v>56</v>
      </c>
      <c r="B39" s="13" t="s">
        <v>57</v>
      </c>
      <c r="C39" s="13" t="s">
        <v>17</v>
      </c>
      <c r="D39" s="13" t="s">
        <v>26</v>
      </c>
      <c r="E39" s="13" t="s">
        <v>58</v>
      </c>
      <c r="F39" s="28">
        <f>F40</f>
        <v>1260</v>
      </c>
      <c r="G39" s="29">
        <f>G40</f>
        <v>251.23400000000001</v>
      </c>
      <c r="H39" s="18">
        <f t="shared" si="0"/>
        <v>19.939206349206351</v>
      </c>
    </row>
    <row r="40" spans="1:10" s="30" customFormat="1" ht="12.75" x14ac:dyDescent="0.2">
      <c r="A40" s="27" t="s">
        <v>22</v>
      </c>
      <c r="B40" s="13" t="s">
        <v>57</v>
      </c>
      <c r="C40" s="13" t="s">
        <v>23</v>
      </c>
      <c r="D40" s="13" t="s">
        <v>26</v>
      </c>
      <c r="E40" s="13" t="s">
        <v>58</v>
      </c>
      <c r="F40" s="28">
        <v>1260</v>
      </c>
      <c r="G40" s="29">
        <v>251.23400000000001</v>
      </c>
      <c r="H40" s="18">
        <f t="shared" si="0"/>
        <v>19.939206349206351</v>
      </c>
    </row>
    <row r="41" spans="1:10" s="26" customFormat="1" ht="31.5" x14ac:dyDescent="0.2">
      <c r="A41" s="22" t="s">
        <v>59</v>
      </c>
      <c r="B41" s="23" t="s">
        <v>60</v>
      </c>
      <c r="C41" s="23" t="s">
        <v>17</v>
      </c>
      <c r="D41" s="23"/>
      <c r="E41" s="23"/>
      <c r="F41" s="24">
        <f>F42+F45+F47</f>
        <v>7072.7</v>
      </c>
      <c r="G41" s="24">
        <f>G42+G45+G47</f>
        <v>48.106999999999999</v>
      </c>
      <c r="H41" s="25">
        <f t="shared" si="0"/>
        <v>0.68017871534209007</v>
      </c>
    </row>
    <row r="42" spans="1:10" s="30" customFormat="1" ht="22.5" x14ac:dyDescent="0.2">
      <c r="A42" s="27" t="s">
        <v>61</v>
      </c>
      <c r="B42" s="13" t="s">
        <v>62</v>
      </c>
      <c r="C42" s="13" t="s">
        <v>17</v>
      </c>
      <c r="D42" s="13" t="s">
        <v>63</v>
      </c>
      <c r="E42" s="13" t="s">
        <v>47</v>
      </c>
      <c r="F42" s="28">
        <f>F43</f>
        <v>3221</v>
      </c>
      <c r="G42" s="29">
        <f>G43</f>
        <v>0</v>
      </c>
      <c r="H42" s="18">
        <f t="shared" si="0"/>
        <v>0</v>
      </c>
    </row>
    <row r="43" spans="1:10" s="30" customFormat="1" ht="22.5" x14ac:dyDescent="0.2">
      <c r="A43" s="27" t="s">
        <v>64</v>
      </c>
      <c r="B43" s="13" t="s">
        <v>65</v>
      </c>
      <c r="C43" s="13" t="s">
        <v>17</v>
      </c>
      <c r="D43" s="13" t="s">
        <v>63</v>
      </c>
      <c r="E43" s="13" t="s">
        <v>47</v>
      </c>
      <c r="F43" s="28">
        <f>F44</f>
        <v>3221</v>
      </c>
      <c r="G43" s="29">
        <f>G44</f>
        <v>0</v>
      </c>
      <c r="H43" s="18">
        <f t="shared" si="0"/>
        <v>0</v>
      </c>
    </row>
    <row r="44" spans="1:10" s="30" customFormat="1" ht="12.75" x14ac:dyDescent="0.2">
      <c r="A44" s="27" t="s">
        <v>22</v>
      </c>
      <c r="B44" s="13" t="s">
        <v>65</v>
      </c>
      <c r="C44" s="13" t="s">
        <v>23</v>
      </c>
      <c r="D44" s="13" t="s">
        <v>63</v>
      </c>
      <c r="E44" s="13" t="s">
        <v>47</v>
      </c>
      <c r="F44" s="28">
        <v>3221</v>
      </c>
      <c r="G44" s="29">
        <v>0</v>
      </c>
      <c r="H44" s="18">
        <f t="shared" si="0"/>
        <v>0</v>
      </c>
    </row>
    <row r="45" spans="1:10" s="30" customFormat="1" ht="33.75" x14ac:dyDescent="0.2">
      <c r="A45" s="27" t="s">
        <v>66</v>
      </c>
      <c r="B45" s="13" t="s">
        <v>67</v>
      </c>
      <c r="C45" s="13"/>
      <c r="D45" s="13"/>
      <c r="E45" s="13"/>
      <c r="F45" s="28">
        <f>F46</f>
        <v>2879.5</v>
      </c>
      <c r="G45" s="29">
        <v>0</v>
      </c>
      <c r="H45" s="35">
        <f t="shared" si="0"/>
        <v>0</v>
      </c>
    </row>
    <row r="46" spans="1:10" s="30" customFormat="1" ht="12.75" x14ac:dyDescent="0.2">
      <c r="A46" s="27" t="s">
        <v>68</v>
      </c>
      <c r="B46" s="13" t="s">
        <v>67</v>
      </c>
      <c r="C46" s="13">
        <v>800</v>
      </c>
      <c r="D46" s="13">
        <v>5</v>
      </c>
      <c r="E46" s="13">
        <v>2</v>
      </c>
      <c r="F46" s="28">
        <v>2879.5</v>
      </c>
      <c r="G46" s="29">
        <v>0</v>
      </c>
      <c r="H46" s="35">
        <f t="shared" si="0"/>
        <v>0</v>
      </c>
    </row>
    <row r="47" spans="1:10" s="30" customFormat="1" x14ac:dyDescent="0.25">
      <c r="A47" s="60" t="s">
        <v>203</v>
      </c>
      <c r="B47" s="61" t="s">
        <v>202</v>
      </c>
      <c r="C47" s="62"/>
      <c r="D47" s="63" t="s">
        <v>63</v>
      </c>
      <c r="E47" s="62" t="s">
        <v>31</v>
      </c>
      <c r="F47" s="64">
        <v>972.2</v>
      </c>
      <c r="G47" s="64">
        <v>48.106999999999999</v>
      </c>
      <c r="H47" s="18">
        <f t="shared" si="0"/>
        <v>4.9482616745525609</v>
      </c>
    </row>
    <row r="48" spans="1:10" s="30" customFormat="1" x14ac:dyDescent="0.25">
      <c r="A48" s="27" t="s">
        <v>22</v>
      </c>
      <c r="B48" s="43" t="s">
        <v>202</v>
      </c>
      <c r="C48" s="43">
        <v>200</v>
      </c>
      <c r="D48" s="49" t="s">
        <v>63</v>
      </c>
      <c r="E48" s="50" t="s">
        <v>31</v>
      </c>
      <c r="F48" s="57">
        <v>972.2</v>
      </c>
      <c r="G48" s="57">
        <v>48.106999999999999</v>
      </c>
      <c r="H48" s="18">
        <f t="shared" si="0"/>
        <v>4.9482616745525609</v>
      </c>
    </row>
    <row r="49" spans="1:10" s="26" customFormat="1" ht="21" x14ac:dyDescent="0.2">
      <c r="A49" s="22" t="s">
        <v>69</v>
      </c>
      <c r="B49" s="23" t="s">
        <v>70</v>
      </c>
      <c r="C49" s="23" t="s">
        <v>17</v>
      </c>
      <c r="D49" s="23"/>
      <c r="E49" s="23"/>
      <c r="F49" s="24">
        <f>F53+F50</f>
        <v>600</v>
      </c>
      <c r="G49" s="32">
        <f>G50+G53</f>
        <v>233.49199999999999</v>
      </c>
      <c r="H49" s="25">
        <f t="shared" si="0"/>
        <v>38.915333333333329</v>
      </c>
      <c r="J49" s="34"/>
    </row>
    <row r="50" spans="1:10" s="26" customFormat="1" ht="12.75" x14ac:dyDescent="0.2">
      <c r="A50" s="27" t="s">
        <v>71</v>
      </c>
      <c r="B50" s="13" t="s">
        <v>72</v>
      </c>
      <c r="C50" s="13" t="s">
        <v>17</v>
      </c>
      <c r="D50" s="13" t="s">
        <v>73</v>
      </c>
      <c r="E50" s="13" t="s">
        <v>74</v>
      </c>
      <c r="F50" s="28">
        <f>F51</f>
        <v>300</v>
      </c>
      <c r="G50" s="36">
        <f>G51</f>
        <v>90</v>
      </c>
      <c r="H50" s="35">
        <f t="shared" si="0"/>
        <v>30</v>
      </c>
    </row>
    <row r="51" spans="1:10" s="26" customFormat="1" ht="22.5" x14ac:dyDescent="0.2">
      <c r="A51" s="27" t="s">
        <v>75</v>
      </c>
      <c r="B51" s="13" t="s">
        <v>72</v>
      </c>
      <c r="C51" s="13" t="s">
        <v>17</v>
      </c>
      <c r="D51" s="13" t="s">
        <v>73</v>
      </c>
      <c r="E51" s="13" t="s">
        <v>74</v>
      </c>
      <c r="F51" s="28">
        <f>F52</f>
        <v>300</v>
      </c>
      <c r="G51" s="36">
        <f>G52</f>
        <v>90</v>
      </c>
      <c r="H51" s="35">
        <f t="shared" si="0"/>
        <v>30</v>
      </c>
    </row>
    <row r="52" spans="1:10" s="26" customFormat="1" ht="12.75" x14ac:dyDescent="0.2">
      <c r="A52" s="27" t="s">
        <v>76</v>
      </c>
      <c r="B52" s="13" t="s">
        <v>72</v>
      </c>
      <c r="C52" s="13" t="s">
        <v>77</v>
      </c>
      <c r="D52" s="13" t="s">
        <v>73</v>
      </c>
      <c r="E52" s="13" t="s">
        <v>74</v>
      </c>
      <c r="F52" s="28">
        <v>300</v>
      </c>
      <c r="G52" s="36">
        <v>90</v>
      </c>
      <c r="H52" s="35">
        <f t="shared" si="0"/>
        <v>30</v>
      </c>
    </row>
    <row r="53" spans="1:10" s="30" customFormat="1" ht="33.75" x14ac:dyDescent="0.2">
      <c r="A53" s="27" t="s">
        <v>78</v>
      </c>
      <c r="B53" s="13" t="s">
        <v>79</v>
      </c>
      <c r="C53" s="13" t="s">
        <v>17</v>
      </c>
      <c r="D53" s="13" t="s">
        <v>26</v>
      </c>
      <c r="E53" s="13" t="s">
        <v>80</v>
      </c>
      <c r="F53" s="28">
        <f>F54</f>
        <v>300</v>
      </c>
      <c r="G53" s="29">
        <f>G54</f>
        <v>143.49199999999999</v>
      </c>
      <c r="H53" s="35">
        <f t="shared" si="0"/>
        <v>47.830666666666666</v>
      </c>
    </row>
    <row r="54" spans="1:10" s="30" customFormat="1" ht="12.75" x14ac:dyDescent="0.2">
      <c r="A54" s="27" t="s">
        <v>22</v>
      </c>
      <c r="B54" s="13" t="s">
        <v>79</v>
      </c>
      <c r="C54" s="13" t="s">
        <v>23</v>
      </c>
      <c r="D54" s="13" t="s">
        <v>26</v>
      </c>
      <c r="E54" s="13" t="s">
        <v>80</v>
      </c>
      <c r="F54" s="28">
        <v>300</v>
      </c>
      <c r="G54" s="29">
        <v>143.49199999999999</v>
      </c>
      <c r="H54" s="35">
        <f t="shared" si="0"/>
        <v>47.830666666666666</v>
      </c>
    </row>
    <row r="55" spans="1:10" s="38" customFormat="1" ht="21" x14ac:dyDescent="0.2">
      <c r="A55" s="22" t="s">
        <v>81</v>
      </c>
      <c r="B55" s="23" t="s">
        <v>82</v>
      </c>
      <c r="C55" s="23" t="s">
        <v>17</v>
      </c>
      <c r="D55" s="23"/>
      <c r="E55" s="23"/>
      <c r="F55" s="24">
        <f>F56+F61+F64+F69+F72</f>
        <v>62151.8</v>
      </c>
      <c r="G55" s="37">
        <f>G56+G61+G64+G69+G72</f>
        <v>19701.988999999998</v>
      </c>
      <c r="H55" s="25">
        <f t="shared" si="0"/>
        <v>31.699788260356094</v>
      </c>
      <c r="J55" s="39"/>
    </row>
    <row r="56" spans="1:10" s="19" customFormat="1" ht="12.75" x14ac:dyDescent="0.2">
      <c r="A56" s="27" t="s">
        <v>83</v>
      </c>
      <c r="B56" s="40" t="s">
        <v>84</v>
      </c>
      <c r="C56" s="13" t="s">
        <v>17</v>
      </c>
      <c r="D56" s="13" t="s">
        <v>85</v>
      </c>
      <c r="E56" s="13" t="s">
        <v>74</v>
      </c>
      <c r="F56" s="28">
        <f>F57+F59</f>
        <v>20266.5</v>
      </c>
      <c r="G56" s="28">
        <f>G57+G59</f>
        <v>8813.2659999999996</v>
      </c>
      <c r="H56" s="18">
        <f t="shared" si="0"/>
        <v>43.486867490686599</v>
      </c>
    </row>
    <row r="57" spans="1:10" s="19" customFormat="1" ht="12.75" x14ac:dyDescent="0.2">
      <c r="A57" s="27" t="s">
        <v>86</v>
      </c>
      <c r="B57" s="40" t="s">
        <v>87</v>
      </c>
      <c r="C57" s="13" t="s">
        <v>17</v>
      </c>
      <c r="D57" s="13" t="s">
        <v>85</v>
      </c>
      <c r="E57" s="13" t="s">
        <v>74</v>
      </c>
      <c r="F57" s="28">
        <f>F58</f>
        <v>15266.5</v>
      </c>
      <c r="G57" s="35">
        <f>G58</f>
        <v>3813.2660000000001</v>
      </c>
      <c r="H57" s="18">
        <f t="shared" si="0"/>
        <v>24.977997576392756</v>
      </c>
    </row>
    <row r="58" spans="1:10" s="19" customFormat="1" ht="12.75" x14ac:dyDescent="0.2">
      <c r="A58" s="27" t="s">
        <v>76</v>
      </c>
      <c r="B58" s="40" t="s">
        <v>87</v>
      </c>
      <c r="C58" s="13" t="s">
        <v>77</v>
      </c>
      <c r="D58" s="13" t="s">
        <v>85</v>
      </c>
      <c r="E58" s="13" t="s">
        <v>74</v>
      </c>
      <c r="F58" s="28">
        <v>15266.5</v>
      </c>
      <c r="G58" s="35">
        <v>3813.2660000000001</v>
      </c>
      <c r="H58" s="18">
        <f t="shared" si="0"/>
        <v>24.977997576392756</v>
      </c>
    </row>
    <row r="59" spans="1:10" s="19" customFormat="1" ht="22.5" x14ac:dyDescent="0.2">
      <c r="A59" s="27" t="s">
        <v>88</v>
      </c>
      <c r="B59" s="41" t="s">
        <v>89</v>
      </c>
      <c r="C59" s="31"/>
      <c r="D59" s="31" t="s">
        <v>85</v>
      </c>
      <c r="E59" s="31" t="s">
        <v>74</v>
      </c>
      <c r="F59" s="28">
        <f>F60</f>
        <v>5000</v>
      </c>
      <c r="G59" s="35">
        <f>G60</f>
        <v>5000</v>
      </c>
      <c r="H59" s="18"/>
    </row>
    <row r="60" spans="1:10" s="19" customFormat="1" ht="12.75" x14ac:dyDescent="0.2">
      <c r="A60" s="27" t="s">
        <v>90</v>
      </c>
      <c r="B60" s="41" t="s">
        <v>89</v>
      </c>
      <c r="C60" s="31" t="s">
        <v>77</v>
      </c>
      <c r="D60" s="31" t="s">
        <v>85</v>
      </c>
      <c r="E60" s="31" t="s">
        <v>74</v>
      </c>
      <c r="F60" s="28">
        <v>5000</v>
      </c>
      <c r="G60" s="35">
        <v>5000</v>
      </c>
      <c r="H60" s="18"/>
    </row>
    <row r="61" spans="1:10" s="19" customFormat="1" ht="12.75" x14ac:dyDescent="0.2">
      <c r="A61" s="27" t="s">
        <v>91</v>
      </c>
      <c r="B61" s="40" t="s">
        <v>92</v>
      </c>
      <c r="C61" s="13" t="s">
        <v>17</v>
      </c>
      <c r="D61" s="13" t="s">
        <v>85</v>
      </c>
      <c r="E61" s="13" t="s">
        <v>74</v>
      </c>
      <c r="F61" s="28">
        <f>F62</f>
        <v>10348.4</v>
      </c>
      <c r="G61" s="35">
        <f>G62</f>
        <v>2408.1729999999998</v>
      </c>
      <c r="H61" s="18">
        <f t="shared" si="0"/>
        <v>23.270969425225154</v>
      </c>
    </row>
    <row r="62" spans="1:10" s="19" customFormat="1" ht="12.75" x14ac:dyDescent="0.2">
      <c r="A62" s="27" t="s">
        <v>86</v>
      </c>
      <c r="B62" s="40" t="s">
        <v>93</v>
      </c>
      <c r="C62" s="13" t="s">
        <v>17</v>
      </c>
      <c r="D62" s="13" t="s">
        <v>85</v>
      </c>
      <c r="E62" s="13" t="s">
        <v>74</v>
      </c>
      <c r="F62" s="28">
        <f>F63</f>
        <v>10348.4</v>
      </c>
      <c r="G62" s="35">
        <f>G63</f>
        <v>2408.1729999999998</v>
      </c>
      <c r="H62" s="18">
        <f t="shared" si="0"/>
        <v>23.270969425225154</v>
      </c>
    </row>
    <row r="63" spans="1:10" s="19" customFormat="1" ht="12.75" x14ac:dyDescent="0.2">
      <c r="A63" s="27" t="s">
        <v>76</v>
      </c>
      <c r="B63" s="40" t="s">
        <v>93</v>
      </c>
      <c r="C63" s="13" t="s">
        <v>77</v>
      </c>
      <c r="D63" s="13" t="s">
        <v>85</v>
      </c>
      <c r="E63" s="13" t="s">
        <v>74</v>
      </c>
      <c r="F63" s="28">
        <v>10348.4</v>
      </c>
      <c r="G63" s="35">
        <v>2408.1729999999998</v>
      </c>
      <c r="H63" s="18">
        <f t="shared" si="0"/>
        <v>23.270969425225154</v>
      </c>
    </row>
    <row r="64" spans="1:10" s="19" customFormat="1" ht="22.5" x14ac:dyDescent="0.2">
      <c r="A64" s="27" t="s">
        <v>94</v>
      </c>
      <c r="B64" s="40" t="s">
        <v>95</v>
      </c>
      <c r="C64" s="13" t="s">
        <v>17</v>
      </c>
      <c r="D64" s="13"/>
      <c r="E64" s="13"/>
      <c r="F64" s="28">
        <f>F65+F67</f>
        <v>273</v>
      </c>
      <c r="G64" s="35"/>
      <c r="H64" s="35">
        <f t="shared" si="0"/>
        <v>0</v>
      </c>
    </row>
    <row r="65" spans="1:8" s="19" customFormat="1" ht="12.75" x14ac:dyDescent="0.2">
      <c r="A65" s="27" t="s">
        <v>86</v>
      </c>
      <c r="B65" s="40" t="s">
        <v>96</v>
      </c>
      <c r="C65" s="13" t="s">
        <v>17</v>
      </c>
      <c r="D65" s="13" t="s">
        <v>73</v>
      </c>
      <c r="E65" s="13" t="s">
        <v>31</v>
      </c>
      <c r="F65" s="28">
        <f>F66</f>
        <v>18</v>
      </c>
      <c r="G65" s="35">
        <v>0</v>
      </c>
      <c r="H65" s="35">
        <f t="shared" si="0"/>
        <v>0</v>
      </c>
    </row>
    <row r="66" spans="1:8" s="19" customFormat="1" ht="12.75" x14ac:dyDescent="0.2">
      <c r="A66" s="27" t="s">
        <v>76</v>
      </c>
      <c r="B66" s="40" t="s">
        <v>96</v>
      </c>
      <c r="C66" s="13" t="s">
        <v>77</v>
      </c>
      <c r="D66" s="13" t="s">
        <v>73</v>
      </c>
      <c r="E66" s="13" t="s">
        <v>31</v>
      </c>
      <c r="F66" s="28">
        <v>18</v>
      </c>
      <c r="G66" s="35">
        <v>0</v>
      </c>
      <c r="H66" s="35">
        <f t="shared" si="0"/>
        <v>0</v>
      </c>
    </row>
    <row r="67" spans="1:8" s="19" customFormat="1" ht="12.75" x14ac:dyDescent="0.2">
      <c r="A67" s="27" t="s">
        <v>86</v>
      </c>
      <c r="B67" s="40" t="s">
        <v>96</v>
      </c>
      <c r="C67" s="13" t="s">
        <v>17</v>
      </c>
      <c r="D67" s="13" t="s">
        <v>85</v>
      </c>
      <c r="E67" s="13" t="s">
        <v>74</v>
      </c>
      <c r="F67" s="28">
        <f>F68</f>
        <v>255</v>
      </c>
      <c r="G67" s="35">
        <f>G68</f>
        <v>120</v>
      </c>
      <c r="H67" s="35">
        <f t="shared" si="0"/>
        <v>47.058823529411761</v>
      </c>
    </row>
    <row r="68" spans="1:8" s="19" customFormat="1" ht="12.75" x14ac:dyDescent="0.2">
      <c r="A68" s="27" t="s">
        <v>76</v>
      </c>
      <c r="B68" s="40" t="s">
        <v>96</v>
      </c>
      <c r="C68" s="13" t="s">
        <v>77</v>
      </c>
      <c r="D68" s="13" t="s">
        <v>85</v>
      </c>
      <c r="E68" s="13" t="s">
        <v>74</v>
      </c>
      <c r="F68" s="28">
        <v>255</v>
      </c>
      <c r="G68" s="35">
        <v>120</v>
      </c>
      <c r="H68" s="35">
        <f>G68/F68*100</f>
        <v>47.058823529411761</v>
      </c>
    </row>
    <row r="69" spans="1:8" s="19" customFormat="1" ht="12.75" x14ac:dyDescent="0.2">
      <c r="A69" s="27" t="s">
        <v>97</v>
      </c>
      <c r="B69" s="40" t="s">
        <v>98</v>
      </c>
      <c r="C69" s="13" t="s">
        <v>17</v>
      </c>
      <c r="D69" s="13"/>
      <c r="E69" s="13"/>
      <c r="F69" s="28">
        <f>F70</f>
        <v>15651.1</v>
      </c>
      <c r="G69" s="35">
        <f>G70</f>
        <v>3607.1970000000001</v>
      </c>
      <c r="H69" s="18">
        <f t="shared" si="0"/>
        <v>23.047562152180998</v>
      </c>
    </row>
    <row r="70" spans="1:8" s="19" customFormat="1" ht="12.75" x14ac:dyDescent="0.2">
      <c r="A70" s="27" t="s">
        <v>86</v>
      </c>
      <c r="B70" s="40" t="s">
        <v>99</v>
      </c>
      <c r="C70" s="13" t="s">
        <v>17</v>
      </c>
      <c r="D70" s="13" t="s">
        <v>73</v>
      </c>
      <c r="E70" s="13" t="s">
        <v>31</v>
      </c>
      <c r="F70" s="28">
        <f>F71</f>
        <v>15651.1</v>
      </c>
      <c r="G70" s="35">
        <f>G71</f>
        <v>3607.1970000000001</v>
      </c>
      <c r="H70" s="18">
        <f t="shared" si="0"/>
        <v>23.047562152180998</v>
      </c>
    </row>
    <row r="71" spans="1:8" s="19" customFormat="1" ht="12.75" x14ac:dyDescent="0.2">
      <c r="A71" s="27" t="s">
        <v>76</v>
      </c>
      <c r="B71" s="40" t="s">
        <v>99</v>
      </c>
      <c r="C71" s="13" t="s">
        <v>77</v>
      </c>
      <c r="D71" s="13" t="s">
        <v>73</v>
      </c>
      <c r="E71" s="13" t="s">
        <v>31</v>
      </c>
      <c r="F71" s="28">
        <v>15651.1</v>
      </c>
      <c r="G71" s="35">
        <v>3607.1970000000001</v>
      </c>
      <c r="H71" s="18">
        <f t="shared" si="0"/>
        <v>23.047562152180998</v>
      </c>
    </row>
    <row r="72" spans="1:8" s="19" customFormat="1" ht="24" customHeight="1" x14ac:dyDescent="0.2">
      <c r="A72" s="27" t="s">
        <v>100</v>
      </c>
      <c r="B72" s="40" t="s">
        <v>101</v>
      </c>
      <c r="C72" s="13" t="s">
        <v>17</v>
      </c>
      <c r="D72" s="13"/>
      <c r="E72" s="13"/>
      <c r="F72" s="28">
        <f>F73+F74+F75</f>
        <v>15612.8</v>
      </c>
      <c r="G72" s="35">
        <f>G73+G74+G75</f>
        <v>4873.3530000000001</v>
      </c>
      <c r="H72" s="18">
        <f t="shared" si="0"/>
        <v>31.213830959212956</v>
      </c>
    </row>
    <row r="73" spans="1:8" s="19" customFormat="1" ht="33.75" x14ac:dyDescent="0.2">
      <c r="A73" s="27" t="s">
        <v>102</v>
      </c>
      <c r="B73" s="40" t="s">
        <v>103</v>
      </c>
      <c r="C73" s="13" t="s">
        <v>104</v>
      </c>
      <c r="D73" s="13" t="s">
        <v>85</v>
      </c>
      <c r="E73" s="13" t="s">
        <v>26</v>
      </c>
      <c r="F73" s="28">
        <v>14830.4</v>
      </c>
      <c r="G73" s="35">
        <v>4765.7569999999996</v>
      </c>
      <c r="H73" s="18">
        <f t="shared" si="0"/>
        <v>32.135053673535438</v>
      </c>
    </row>
    <row r="74" spans="1:8" s="19" customFormat="1" ht="12.75" x14ac:dyDescent="0.2">
      <c r="A74" s="27" t="s">
        <v>22</v>
      </c>
      <c r="B74" s="40" t="s">
        <v>105</v>
      </c>
      <c r="C74" s="13" t="s">
        <v>23</v>
      </c>
      <c r="D74" s="13" t="s">
        <v>85</v>
      </c>
      <c r="E74" s="13" t="s">
        <v>26</v>
      </c>
      <c r="F74" s="28">
        <v>726.4</v>
      </c>
      <c r="G74" s="35">
        <v>101.117</v>
      </c>
      <c r="H74" s="18">
        <f t="shared" si="0"/>
        <v>13.920291850220265</v>
      </c>
    </row>
    <row r="75" spans="1:8" s="19" customFormat="1" ht="12.75" x14ac:dyDescent="0.2">
      <c r="A75" s="27" t="s">
        <v>68</v>
      </c>
      <c r="B75" s="40" t="s">
        <v>105</v>
      </c>
      <c r="C75" s="13" t="s">
        <v>106</v>
      </c>
      <c r="D75" s="13" t="s">
        <v>85</v>
      </c>
      <c r="E75" s="13" t="s">
        <v>26</v>
      </c>
      <c r="F75" s="28">
        <v>56</v>
      </c>
      <c r="G75" s="35">
        <v>6.4790000000000001</v>
      </c>
      <c r="H75" s="35">
        <f t="shared" si="0"/>
        <v>11.569642857142858</v>
      </c>
    </row>
    <row r="76" spans="1:8" s="26" customFormat="1" ht="27" customHeight="1" x14ac:dyDescent="0.2">
      <c r="A76" s="22" t="s">
        <v>107</v>
      </c>
      <c r="B76" s="23" t="s">
        <v>108</v>
      </c>
      <c r="C76" s="23" t="s">
        <v>17</v>
      </c>
      <c r="D76" s="23"/>
      <c r="E76" s="23"/>
      <c r="F76" s="24">
        <f>F77</f>
        <v>225</v>
      </c>
      <c r="G76" s="24">
        <f>G77</f>
        <v>135.125</v>
      </c>
      <c r="H76" s="25">
        <f t="shared" si="0"/>
        <v>60.05555555555555</v>
      </c>
    </row>
    <row r="77" spans="1:8" s="30" customFormat="1" ht="24.75" customHeight="1" x14ac:dyDescent="0.2">
      <c r="A77" s="27" t="s">
        <v>109</v>
      </c>
      <c r="B77" s="13" t="s">
        <v>110</v>
      </c>
      <c r="C77" s="13" t="s">
        <v>17</v>
      </c>
      <c r="D77" s="13" t="s">
        <v>31</v>
      </c>
      <c r="E77" s="13" t="s">
        <v>111</v>
      </c>
      <c r="F77" s="28">
        <f>F78</f>
        <v>225</v>
      </c>
      <c r="G77" s="29">
        <f>G78</f>
        <v>135.125</v>
      </c>
      <c r="H77" s="18">
        <f t="shared" si="0"/>
        <v>60.05555555555555</v>
      </c>
    </row>
    <row r="78" spans="1:8" s="30" customFormat="1" ht="12.75" x14ac:dyDescent="0.2">
      <c r="A78" s="27" t="s">
        <v>22</v>
      </c>
      <c r="B78" s="13" t="s">
        <v>110</v>
      </c>
      <c r="C78" s="13" t="s">
        <v>23</v>
      </c>
      <c r="D78" s="13" t="s">
        <v>31</v>
      </c>
      <c r="E78" s="13" t="s">
        <v>111</v>
      </c>
      <c r="F78" s="28">
        <v>225</v>
      </c>
      <c r="G78" s="29">
        <v>135.125</v>
      </c>
      <c r="H78" s="18">
        <f t="shared" si="0"/>
        <v>60.05555555555555</v>
      </c>
    </row>
    <row r="79" spans="1:8" s="30" customFormat="1" ht="22.5" x14ac:dyDescent="0.2">
      <c r="A79" s="65" t="s">
        <v>112</v>
      </c>
      <c r="B79" s="66" t="s">
        <v>113</v>
      </c>
      <c r="C79" s="66"/>
      <c r="D79" s="66"/>
      <c r="E79" s="66"/>
      <c r="F79" s="67">
        <f>F80</f>
        <v>72</v>
      </c>
      <c r="G79" s="33">
        <f>G80</f>
        <v>0</v>
      </c>
      <c r="H79" s="25"/>
    </row>
    <row r="80" spans="1:8" s="30" customFormat="1" ht="12.75" x14ac:dyDescent="0.2">
      <c r="A80" s="27" t="s">
        <v>22</v>
      </c>
      <c r="B80" s="31" t="s">
        <v>113</v>
      </c>
      <c r="C80" s="31" t="s">
        <v>23</v>
      </c>
      <c r="D80" s="31" t="s">
        <v>31</v>
      </c>
      <c r="E80" s="31" t="s">
        <v>111</v>
      </c>
      <c r="F80" s="28">
        <v>72</v>
      </c>
      <c r="G80" s="29">
        <v>0</v>
      </c>
      <c r="H80" s="18"/>
    </row>
    <row r="81" spans="1:10" s="38" customFormat="1" ht="21" x14ac:dyDescent="0.2">
      <c r="A81" s="22" t="s">
        <v>114</v>
      </c>
      <c r="B81" s="23" t="s">
        <v>115</v>
      </c>
      <c r="C81" s="23" t="s">
        <v>17</v>
      </c>
      <c r="D81" s="23"/>
      <c r="E81" s="23"/>
      <c r="F81" s="24">
        <f>F82+F91+F100+F103+F106+F111+F114</f>
        <v>181224.08099999998</v>
      </c>
      <c r="G81" s="24">
        <f>G82+G91+G100+G103+G106+G111+G114</f>
        <v>56075.922000000006</v>
      </c>
      <c r="H81" s="25">
        <f t="shared" ref="H81:H142" si="1">G81/F81*100</f>
        <v>30.942864596455046</v>
      </c>
      <c r="I81" s="39"/>
      <c r="J81" s="39"/>
    </row>
    <row r="82" spans="1:10" s="19" customFormat="1" ht="12.75" x14ac:dyDescent="0.2">
      <c r="A82" s="27" t="s">
        <v>116</v>
      </c>
      <c r="B82" s="40" t="s">
        <v>117</v>
      </c>
      <c r="C82" s="13" t="s">
        <v>17</v>
      </c>
      <c r="D82" s="13"/>
      <c r="E82" s="13"/>
      <c r="F82" s="28">
        <f>F83+F85+F89+F87</f>
        <v>45651.430999999997</v>
      </c>
      <c r="G82" s="28">
        <f>G83+G85+G89+G87</f>
        <v>13682.786</v>
      </c>
      <c r="H82" s="18">
        <f t="shared" si="1"/>
        <v>29.972304701686131</v>
      </c>
    </row>
    <row r="83" spans="1:10" s="19" customFormat="1" ht="22.5" x14ac:dyDescent="0.2">
      <c r="A83" s="27" t="s">
        <v>75</v>
      </c>
      <c r="B83" s="40" t="s">
        <v>118</v>
      </c>
      <c r="C83" s="13" t="s">
        <v>17</v>
      </c>
      <c r="D83" s="13" t="s">
        <v>73</v>
      </c>
      <c r="E83" s="13" t="s">
        <v>74</v>
      </c>
      <c r="F83" s="28">
        <f>F84</f>
        <v>4099.9309999999996</v>
      </c>
      <c r="G83" s="35">
        <f>G84</f>
        <v>1247.096</v>
      </c>
      <c r="H83" s="35">
        <f t="shared" si="1"/>
        <v>30.417487513814262</v>
      </c>
    </row>
    <row r="84" spans="1:10" s="19" customFormat="1" ht="12.75" x14ac:dyDescent="0.2">
      <c r="A84" s="27" t="s">
        <v>76</v>
      </c>
      <c r="B84" s="40" t="s">
        <v>118</v>
      </c>
      <c r="C84" s="13" t="s">
        <v>77</v>
      </c>
      <c r="D84" s="13" t="s">
        <v>73</v>
      </c>
      <c r="E84" s="13" t="s">
        <v>74</v>
      </c>
      <c r="F84" s="28">
        <v>4099.9309999999996</v>
      </c>
      <c r="G84" s="35">
        <v>1247.096</v>
      </c>
      <c r="H84" s="35">
        <f t="shared" si="1"/>
        <v>30.417487513814262</v>
      </c>
    </row>
    <row r="85" spans="1:10" s="19" customFormat="1" ht="22.5" x14ac:dyDescent="0.2">
      <c r="A85" s="27" t="s">
        <v>75</v>
      </c>
      <c r="B85" s="40" t="s">
        <v>119</v>
      </c>
      <c r="C85" s="13" t="s">
        <v>17</v>
      </c>
      <c r="D85" s="13" t="s">
        <v>73</v>
      </c>
      <c r="E85" s="13" t="s">
        <v>74</v>
      </c>
      <c r="F85" s="28">
        <f>F86</f>
        <v>39257</v>
      </c>
      <c r="G85" s="35">
        <f>G86</f>
        <v>12285.69</v>
      </c>
      <c r="H85" s="18">
        <f t="shared" si="1"/>
        <v>31.295539648979805</v>
      </c>
    </row>
    <row r="86" spans="1:10" s="19" customFormat="1" ht="12.75" x14ac:dyDescent="0.2">
      <c r="A86" s="27" t="s">
        <v>76</v>
      </c>
      <c r="B86" s="40" t="s">
        <v>119</v>
      </c>
      <c r="C86" s="13" t="s">
        <v>77</v>
      </c>
      <c r="D86" s="13" t="s">
        <v>73</v>
      </c>
      <c r="E86" s="13" t="s">
        <v>74</v>
      </c>
      <c r="F86" s="28">
        <v>39257</v>
      </c>
      <c r="G86" s="35">
        <v>12285.69</v>
      </c>
      <c r="H86" s="18">
        <f t="shared" si="1"/>
        <v>31.295539648979805</v>
      </c>
    </row>
    <row r="87" spans="1:10" s="19" customFormat="1" ht="22.5" x14ac:dyDescent="0.2">
      <c r="A87" s="27" t="s">
        <v>120</v>
      </c>
      <c r="B87" s="40" t="s">
        <v>121</v>
      </c>
      <c r="C87" s="13" t="s">
        <v>17</v>
      </c>
      <c r="D87" s="13" t="s">
        <v>73</v>
      </c>
      <c r="E87" s="13" t="s">
        <v>74</v>
      </c>
      <c r="F87" s="28">
        <f>F88</f>
        <v>0</v>
      </c>
      <c r="G87" s="35">
        <v>0</v>
      </c>
      <c r="H87" s="18" t="e">
        <f t="shared" si="1"/>
        <v>#DIV/0!</v>
      </c>
    </row>
    <row r="88" spans="1:10" s="19" customFormat="1" ht="12.75" x14ac:dyDescent="0.2">
      <c r="A88" s="27" t="s">
        <v>76</v>
      </c>
      <c r="B88" s="40" t="s">
        <v>121</v>
      </c>
      <c r="C88" s="13" t="s">
        <v>77</v>
      </c>
      <c r="D88" s="13" t="s">
        <v>73</v>
      </c>
      <c r="E88" s="13" t="s">
        <v>74</v>
      </c>
      <c r="F88" s="28">
        <v>0</v>
      </c>
      <c r="G88" s="35">
        <v>0</v>
      </c>
      <c r="H88" s="35" t="e">
        <f t="shared" si="1"/>
        <v>#DIV/0!</v>
      </c>
    </row>
    <row r="89" spans="1:10" s="19" customFormat="1" ht="33.75" x14ac:dyDescent="0.2">
      <c r="A89" s="27" t="s">
        <v>122</v>
      </c>
      <c r="B89" s="40" t="s">
        <v>123</v>
      </c>
      <c r="C89" s="13" t="s">
        <v>17</v>
      </c>
      <c r="D89" s="13" t="s">
        <v>20</v>
      </c>
      <c r="E89" s="13" t="s">
        <v>26</v>
      </c>
      <c r="F89" s="28">
        <f>F90</f>
        <v>2294.5</v>
      </c>
      <c r="G89" s="35">
        <f>G90</f>
        <v>150</v>
      </c>
      <c r="H89" s="18">
        <f t="shared" si="1"/>
        <v>6.5373719764654616</v>
      </c>
    </row>
    <row r="90" spans="1:10" s="19" customFormat="1" ht="12.75" x14ac:dyDescent="0.2">
      <c r="A90" s="27" t="s">
        <v>27</v>
      </c>
      <c r="B90" s="40" t="s">
        <v>123</v>
      </c>
      <c r="C90" s="13" t="s">
        <v>28</v>
      </c>
      <c r="D90" s="13" t="s">
        <v>20</v>
      </c>
      <c r="E90" s="13" t="s">
        <v>26</v>
      </c>
      <c r="F90" s="28">
        <v>2294.5</v>
      </c>
      <c r="G90" s="35">
        <v>150</v>
      </c>
      <c r="H90" s="18">
        <f t="shared" si="1"/>
        <v>6.5373719764654616</v>
      </c>
    </row>
    <row r="91" spans="1:10" s="19" customFormat="1" ht="12.75" x14ac:dyDescent="0.2">
      <c r="A91" s="27" t="s">
        <v>124</v>
      </c>
      <c r="B91" s="40" t="s">
        <v>125</v>
      </c>
      <c r="C91" s="13" t="s">
        <v>17</v>
      </c>
      <c r="D91" s="13"/>
      <c r="E91" s="13"/>
      <c r="F91" s="28">
        <f>F92+F94+F98+F96</f>
        <v>120436.5</v>
      </c>
      <c r="G91" s="28">
        <f>G92+G94+G98+G96</f>
        <v>38436.65</v>
      </c>
      <c r="H91" s="18">
        <f t="shared" si="1"/>
        <v>31.914452844445002</v>
      </c>
    </row>
    <row r="92" spans="1:10" s="19" customFormat="1" ht="22.5" x14ac:dyDescent="0.2">
      <c r="A92" s="27" t="s">
        <v>126</v>
      </c>
      <c r="B92" s="40" t="s">
        <v>127</v>
      </c>
      <c r="C92" s="13" t="s">
        <v>17</v>
      </c>
      <c r="D92" s="13" t="s">
        <v>73</v>
      </c>
      <c r="E92" s="13" t="s">
        <v>47</v>
      </c>
      <c r="F92" s="28">
        <f>F93</f>
        <v>9175.5</v>
      </c>
      <c r="G92" s="35">
        <f>G93</f>
        <v>3346.2350000000001</v>
      </c>
      <c r="H92" s="18">
        <f t="shared" si="1"/>
        <v>36.469238733584</v>
      </c>
    </row>
    <row r="93" spans="1:10" s="19" customFormat="1" ht="12.75" x14ac:dyDescent="0.2">
      <c r="A93" s="27" t="s">
        <v>76</v>
      </c>
      <c r="B93" s="40" t="s">
        <v>127</v>
      </c>
      <c r="C93" s="13" t="s">
        <v>77</v>
      </c>
      <c r="D93" s="13" t="s">
        <v>73</v>
      </c>
      <c r="E93" s="13" t="s">
        <v>47</v>
      </c>
      <c r="F93" s="28">
        <v>9175.5</v>
      </c>
      <c r="G93" s="35">
        <v>3346.2350000000001</v>
      </c>
      <c r="H93" s="18">
        <f t="shared" si="1"/>
        <v>36.469238733584</v>
      </c>
    </row>
    <row r="94" spans="1:10" s="19" customFormat="1" ht="22.5" x14ac:dyDescent="0.2">
      <c r="A94" s="27" t="s">
        <v>126</v>
      </c>
      <c r="B94" s="40" t="s">
        <v>128</v>
      </c>
      <c r="C94" s="13" t="s">
        <v>17</v>
      </c>
      <c r="D94" s="13" t="s">
        <v>73</v>
      </c>
      <c r="E94" s="13" t="s">
        <v>47</v>
      </c>
      <c r="F94" s="28">
        <f>F95</f>
        <v>110061</v>
      </c>
      <c r="G94" s="35">
        <f>G95</f>
        <v>35090.415000000001</v>
      </c>
      <c r="H94" s="18">
        <f t="shared" si="1"/>
        <v>31.882696868100417</v>
      </c>
    </row>
    <row r="95" spans="1:10" s="19" customFormat="1" ht="12.75" x14ac:dyDescent="0.2">
      <c r="A95" s="27" t="s">
        <v>76</v>
      </c>
      <c r="B95" s="40" t="s">
        <v>128</v>
      </c>
      <c r="C95" s="13" t="s">
        <v>77</v>
      </c>
      <c r="D95" s="13" t="s">
        <v>73</v>
      </c>
      <c r="E95" s="13" t="s">
        <v>47</v>
      </c>
      <c r="F95" s="28">
        <v>110061</v>
      </c>
      <c r="G95" s="35">
        <v>35090.415000000001</v>
      </c>
      <c r="H95" s="18">
        <f t="shared" si="1"/>
        <v>31.882696868100417</v>
      </c>
    </row>
    <row r="96" spans="1:10" s="19" customFormat="1" ht="22.5" x14ac:dyDescent="0.2">
      <c r="A96" s="27" t="s">
        <v>129</v>
      </c>
      <c r="B96" s="40" t="s">
        <v>130</v>
      </c>
      <c r="C96" s="13" t="s">
        <v>17</v>
      </c>
      <c r="D96" s="13" t="s">
        <v>73</v>
      </c>
      <c r="E96" s="13" t="s">
        <v>47</v>
      </c>
      <c r="F96" s="28">
        <f>F97</f>
        <v>0</v>
      </c>
      <c r="G96" s="35">
        <v>0</v>
      </c>
      <c r="H96" s="18" t="e">
        <f t="shared" si="1"/>
        <v>#DIV/0!</v>
      </c>
    </row>
    <row r="97" spans="1:8" s="19" customFormat="1" ht="12.75" x14ac:dyDescent="0.2">
      <c r="A97" s="27" t="s">
        <v>76</v>
      </c>
      <c r="B97" s="40" t="s">
        <v>130</v>
      </c>
      <c r="C97" s="13" t="s">
        <v>77</v>
      </c>
      <c r="D97" s="13" t="s">
        <v>73</v>
      </c>
      <c r="E97" s="13" t="s">
        <v>47</v>
      </c>
      <c r="F97" s="28">
        <v>0</v>
      </c>
      <c r="G97" s="35">
        <v>0</v>
      </c>
      <c r="H97" s="18" t="e">
        <f t="shared" si="1"/>
        <v>#DIV/0!</v>
      </c>
    </row>
    <row r="98" spans="1:8" s="19" customFormat="1" ht="22.5" x14ac:dyDescent="0.2">
      <c r="A98" s="27" t="s">
        <v>131</v>
      </c>
      <c r="B98" s="40" t="s">
        <v>132</v>
      </c>
      <c r="C98" s="13" t="s">
        <v>17</v>
      </c>
      <c r="D98" s="13" t="s">
        <v>73</v>
      </c>
      <c r="E98" s="13" t="s">
        <v>47</v>
      </c>
      <c r="F98" s="28">
        <f>F99</f>
        <v>1200</v>
      </c>
      <c r="G98" s="35">
        <v>0</v>
      </c>
      <c r="H98" s="35"/>
    </row>
    <row r="99" spans="1:8" s="19" customFormat="1" ht="12.75" x14ac:dyDescent="0.2">
      <c r="A99" s="27" t="s">
        <v>76</v>
      </c>
      <c r="B99" s="40" t="s">
        <v>132</v>
      </c>
      <c r="C99" s="13" t="s">
        <v>77</v>
      </c>
      <c r="D99" s="13" t="s">
        <v>73</v>
      </c>
      <c r="E99" s="13" t="s">
        <v>47</v>
      </c>
      <c r="F99" s="28">
        <v>1200</v>
      </c>
      <c r="G99" s="35">
        <v>0</v>
      </c>
      <c r="H99" s="35"/>
    </row>
    <row r="100" spans="1:8" s="19" customFormat="1" ht="22.5" x14ac:dyDescent="0.2">
      <c r="A100" s="27" t="s">
        <v>133</v>
      </c>
      <c r="B100" s="40" t="s">
        <v>134</v>
      </c>
      <c r="C100" s="13" t="s">
        <v>17</v>
      </c>
      <c r="D100" s="13"/>
      <c r="E100" s="13"/>
      <c r="F100" s="28">
        <f>F101</f>
        <v>240</v>
      </c>
      <c r="G100" s="35">
        <v>0</v>
      </c>
      <c r="H100" s="35">
        <f t="shared" si="1"/>
        <v>0</v>
      </c>
    </row>
    <row r="101" spans="1:8" s="19" customFormat="1" ht="22.5" x14ac:dyDescent="0.2">
      <c r="A101" s="27" t="s">
        <v>126</v>
      </c>
      <c r="B101" s="40" t="s">
        <v>135</v>
      </c>
      <c r="C101" s="13" t="s">
        <v>17</v>
      </c>
      <c r="D101" s="13" t="s">
        <v>73</v>
      </c>
      <c r="E101" s="13">
        <v>2</v>
      </c>
      <c r="F101" s="28">
        <f>F102</f>
        <v>240</v>
      </c>
      <c r="G101" s="35">
        <v>0</v>
      </c>
      <c r="H101" s="35">
        <f t="shared" si="1"/>
        <v>0</v>
      </c>
    </row>
    <row r="102" spans="1:8" s="19" customFormat="1" ht="12.75" x14ac:dyDescent="0.2">
      <c r="A102" s="27" t="s">
        <v>76</v>
      </c>
      <c r="B102" s="40" t="s">
        <v>135</v>
      </c>
      <c r="C102" s="13" t="s">
        <v>77</v>
      </c>
      <c r="D102" s="13" t="s">
        <v>73</v>
      </c>
      <c r="E102" s="13">
        <v>2</v>
      </c>
      <c r="F102" s="28">
        <v>240</v>
      </c>
      <c r="G102" s="35">
        <v>0</v>
      </c>
      <c r="H102" s="35">
        <f t="shared" si="1"/>
        <v>0</v>
      </c>
    </row>
    <row r="103" spans="1:8" s="19" customFormat="1" ht="12.75" x14ac:dyDescent="0.2">
      <c r="A103" s="27" t="s">
        <v>136</v>
      </c>
      <c r="B103" s="40" t="s">
        <v>137</v>
      </c>
      <c r="C103" s="13" t="s">
        <v>17</v>
      </c>
      <c r="D103" s="13"/>
      <c r="E103" s="13"/>
      <c r="F103" s="28">
        <f>F104</f>
        <v>3107.8</v>
      </c>
      <c r="G103" s="28">
        <f>G104</f>
        <v>0</v>
      </c>
      <c r="H103" s="35">
        <f t="shared" si="1"/>
        <v>0</v>
      </c>
    </row>
    <row r="104" spans="1:8" s="19" customFormat="1" ht="22.5" x14ac:dyDescent="0.2">
      <c r="A104" s="27" t="s">
        <v>138</v>
      </c>
      <c r="B104" s="40" t="s">
        <v>139</v>
      </c>
      <c r="C104" s="13" t="s">
        <v>17</v>
      </c>
      <c r="D104" s="13" t="s">
        <v>73</v>
      </c>
      <c r="E104" s="13" t="s">
        <v>73</v>
      </c>
      <c r="F104" s="28">
        <f>F105</f>
        <v>3107.8</v>
      </c>
      <c r="G104" s="35">
        <v>0</v>
      </c>
      <c r="H104" s="35">
        <f t="shared" si="1"/>
        <v>0</v>
      </c>
    </row>
    <row r="105" spans="1:8" s="19" customFormat="1" ht="12.75" x14ac:dyDescent="0.2">
      <c r="A105" s="27" t="s">
        <v>76</v>
      </c>
      <c r="B105" s="40" t="s">
        <v>139</v>
      </c>
      <c r="C105" s="13" t="s">
        <v>77</v>
      </c>
      <c r="D105" s="13" t="s">
        <v>73</v>
      </c>
      <c r="E105" s="13" t="s">
        <v>73</v>
      </c>
      <c r="F105" s="28">
        <v>3107.8</v>
      </c>
      <c r="G105" s="35">
        <v>0</v>
      </c>
      <c r="H105" s="35">
        <f t="shared" si="1"/>
        <v>0</v>
      </c>
    </row>
    <row r="106" spans="1:8" s="19" customFormat="1" ht="12.75" x14ac:dyDescent="0.2">
      <c r="A106" s="27" t="s">
        <v>140</v>
      </c>
      <c r="B106" s="40" t="s">
        <v>141</v>
      </c>
      <c r="C106" s="13" t="s">
        <v>17</v>
      </c>
      <c r="D106" s="13"/>
      <c r="E106" s="13"/>
      <c r="F106" s="28">
        <f>F107+F109</f>
        <v>1129.5</v>
      </c>
      <c r="G106" s="28">
        <f>G107+G109</f>
        <v>315.11</v>
      </c>
      <c r="H106" s="18">
        <f t="shared" si="1"/>
        <v>27.898185037627272</v>
      </c>
    </row>
    <row r="107" spans="1:8" s="19" customFormat="1" ht="22.5" x14ac:dyDescent="0.2">
      <c r="A107" s="27" t="s">
        <v>75</v>
      </c>
      <c r="B107" s="40" t="s">
        <v>142</v>
      </c>
      <c r="C107" s="13" t="s">
        <v>17</v>
      </c>
      <c r="D107" s="13" t="s">
        <v>73</v>
      </c>
      <c r="E107" s="13" t="s">
        <v>74</v>
      </c>
      <c r="F107" s="28">
        <f>F108</f>
        <v>575.5</v>
      </c>
      <c r="G107" s="35">
        <f>G108</f>
        <v>96.5</v>
      </c>
      <c r="H107" s="18">
        <f t="shared" si="1"/>
        <v>16.76802780191138</v>
      </c>
    </row>
    <row r="108" spans="1:8" s="19" customFormat="1" ht="12.75" x14ac:dyDescent="0.2">
      <c r="A108" s="27" t="s">
        <v>76</v>
      </c>
      <c r="B108" s="40" t="s">
        <v>142</v>
      </c>
      <c r="C108" s="13" t="s">
        <v>77</v>
      </c>
      <c r="D108" s="13" t="s">
        <v>73</v>
      </c>
      <c r="E108" s="13" t="s">
        <v>74</v>
      </c>
      <c r="F108" s="28">
        <v>575.5</v>
      </c>
      <c r="G108" s="35">
        <v>96.5</v>
      </c>
      <c r="H108" s="18">
        <f t="shared" si="1"/>
        <v>16.76802780191138</v>
      </c>
    </row>
    <row r="109" spans="1:8" s="19" customFormat="1" ht="22.5" x14ac:dyDescent="0.2">
      <c r="A109" s="27" t="s">
        <v>126</v>
      </c>
      <c r="B109" s="40" t="s">
        <v>142</v>
      </c>
      <c r="C109" s="13" t="s">
        <v>17</v>
      </c>
      <c r="D109" s="13" t="s">
        <v>73</v>
      </c>
      <c r="E109" s="13" t="s">
        <v>47</v>
      </c>
      <c r="F109" s="28">
        <f>F110</f>
        <v>554</v>
      </c>
      <c r="G109" s="35">
        <f>G110</f>
        <v>218.61</v>
      </c>
      <c r="H109" s="18">
        <f t="shared" si="1"/>
        <v>39.460288808664259</v>
      </c>
    </row>
    <row r="110" spans="1:8" s="19" customFormat="1" ht="12.75" x14ac:dyDescent="0.2">
      <c r="A110" s="27" t="s">
        <v>76</v>
      </c>
      <c r="B110" s="40" t="s">
        <v>142</v>
      </c>
      <c r="C110" s="13" t="s">
        <v>77</v>
      </c>
      <c r="D110" s="13" t="s">
        <v>73</v>
      </c>
      <c r="E110" s="13" t="s">
        <v>47</v>
      </c>
      <c r="F110" s="28">
        <v>554</v>
      </c>
      <c r="G110" s="35">
        <v>218.61</v>
      </c>
      <c r="H110" s="18">
        <f t="shared" si="1"/>
        <v>39.460288808664259</v>
      </c>
    </row>
    <row r="111" spans="1:8" s="19" customFormat="1" ht="12.75" x14ac:dyDescent="0.2">
      <c r="A111" s="27" t="s">
        <v>143</v>
      </c>
      <c r="B111" s="40" t="s">
        <v>144</v>
      </c>
      <c r="C111" s="13" t="s">
        <v>17</v>
      </c>
      <c r="D111" s="13"/>
      <c r="E111" s="13"/>
      <c r="F111" s="28">
        <f>F112</f>
        <v>100</v>
      </c>
      <c r="G111" s="28">
        <f>G112</f>
        <v>0</v>
      </c>
      <c r="H111" s="35">
        <f t="shared" si="1"/>
        <v>0</v>
      </c>
    </row>
    <row r="112" spans="1:8" s="19" customFormat="1" ht="22.5" x14ac:dyDescent="0.2">
      <c r="A112" s="27" t="s">
        <v>126</v>
      </c>
      <c r="B112" s="40" t="s">
        <v>145</v>
      </c>
      <c r="C112" s="13" t="s">
        <v>17</v>
      </c>
      <c r="D112" s="13" t="s">
        <v>73</v>
      </c>
      <c r="E112" s="13" t="s">
        <v>47</v>
      </c>
      <c r="F112" s="28">
        <f>F113</f>
        <v>100</v>
      </c>
      <c r="G112" s="35">
        <v>0</v>
      </c>
      <c r="H112" s="35">
        <f t="shared" si="1"/>
        <v>0</v>
      </c>
    </row>
    <row r="113" spans="1:8" s="19" customFormat="1" ht="12.75" x14ac:dyDescent="0.2">
      <c r="A113" s="27" t="s">
        <v>76</v>
      </c>
      <c r="B113" s="40" t="s">
        <v>145</v>
      </c>
      <c r="C113" s="13" t="s">
        <v>77</v>
      </c>
      <c r="D113" s="13" t="s">
        <v>73</v>
      </c>
      <c r="E113" s="13" t="s">
        <v>47</v>
      </c>
      <c r="F113" s="28">
        <v>100</v>
      </c>
      <c r="G113" s="35">
        <v>0</v>
      </c>
      <c r="H113" s="35">
        <f t="shared" si="1"/>
        <v>0</v>
      </c>
    </row>
    <row r="114" spans="1:8" s="19" customFormat="1" ht="22.5" x14ac:dyDescent="0.2">
      <c r="A114" s="27" t="s">
        <v>146</v>
      </c>
      <c r="B114" s="40" t="s">
        <v>147</v>
      </c>
      <c r="C114" s="13" t="s">
        <v>17</v>
      </c>
      <c r="D114" s="13"/>
      <c r="E114" s="13"/>
      <c r="F114" s="28">
        <f>F115+F116+F117</f>
        <v>10558.849999999999</v>
      </c>
      <c r="G114" s="28">
        <f>G115+G116+G117</f>
        <v>3641.3760000000002</v>
      </c>
      <c r="H114" s="18">
        <f t="shared" si="1"/>
        <v>34.486482902967659</v>
      </c>
    </row>
    <row r="115" spans="1:8" s="19" customFormat="1" ht="33.75" x14ac:dyDescent="0.2">
      <c r="A115" s="27" t="s">
        <v>102</v>
      </c>
      <c r="B115" s="40" t="s">
        <v>148</v>
      </c>
      <c r="C115" s="13" t="s">
        <v>104</v>
      </c>
      <c r="D115" s="13" t="s">
        <v>73</v>
      </c>
      <c r="E115" s="13" t="s">
        <v>58</v>
      </c>
      <c r="F115" s="28">
        <v>10132.299999999999</v>
      </c>
      <c r="G115" s="35">
        <v>3576.471</v>
      </c>
      <c r="H115" s="18">
        <f t="shared" si="1"/>
        <v>35.297721149196136</v>
      </c>
    </row>
    <row r="116" spans="1:8" s="19" customFormat="1" ht="12.75" x14ac:dyDescent="0.2">
      <c r="A116" s="27" t="s">
        <v>22</v>
      </c>
      <c r="B116" s="40" t="s">
        <v>149</v>
      </c>
      <c r="C116" s="13" t="s">
        <v>23</v>
      </c>
      <c r="D116" s="13" t="s">
        <v>73</v>
      </c>
      <c r="E116" s="13" t="s">
        <v>58</v>
      </c>
      <c r="F116" s="28">
        <v>411.15</v>
      </c>
      <c r="G116" s="35">
        <v>58.984999999999999</v>
      </c>
      <c r="H116" s="18">
        <f t="shared" si="1"/>
        <v>14.346345615955247</v>
      </c>
    </row>
    <row r="117" spans="1:8" s="19" customFormat="1" ht="12.75" x14ac:dyDescent="0.2">
      <c r="A117" s="27" t="s">
        <v>68</v>
      </c>
      <c r="B117" s="40" t="s">
        <v>149</v>
      </c>
      <c r="C117" s="13" t="s">
        <v>106</v>
      </c>
      <c r="D117" s="13" t="s">
        <v>73</v>
      </c>
      <c r="E117" s="13" t="s">
        <v>58</v>
      </c>
      <c r="F117" s="28">
        <v>15.4</v>
      </c>
      <c r="G117" s="35">
        <v>5.92</v>
      </c>
      <c r="H117" s="35">
        <f t="shared" si="1"/>
        <v>38.441558441558435</v>
      </c>
    </row>
    <row r="118" spans="1:8" s="26" customFormat="1" ht="31.5" x14ac:dyDescent="0.2">
      <c r="A118" s="22" t="s">
        <v>150</v>
      </c>
      <c r="B118" s="23" t="s">
        <v>151</v>
      </c>
      <c r="C118" s="23" t="s">
        <v>17</v>
      </c>
      <c r="D118" s="23"/>
      <c r="E118" s="23"/>
      <c r="F118" s="24">
        <f>F119</f>
        <v>20</v>
      </c>
      <c r="G118" s="32">
        <v>0</v>
      </c>
      <c r="H118" s="33">
        <f t="shared" si="1"/>
        <v>0</v>
      </c>
    </row>
    <row r="119" spans="1:8" s="30" customFormat="1" ht="12.75" x14ac:dyDescent="0.2">
      <c r="A119" s="27" t="s">
        <v>152</v>
      </c>
      <c r="B119" s="13" t="s">
        <v>153</v>
      </c>
      <c r="C119" s="13" t="s">
        <v>17</v>
      </c>
      <c r="D119" s="13" t="s">
        <v>74</v>
      </c>
      <c r="E119" s="13" t="s">
        <v>154</v>
      </c>
      <c r="F119" s="28">
        <f>F120</f>
        <v>20</v>
      </c>
      <c r="G119" s="29">
        <v>0</v>
      </c>
      <c r="H119" s="35">
        <f t="shared" si="1"/>
        <v>0</v>
      </c>
    </row>
    <row r="120" spans="1:8" s="30" customFormat="1" ht="22.5" x14ac:dyDescent="0.2">
      <c r="A120" s="27" t="s">
        <v>155</v>
      </c>
      <c r="B120" s="13" t="s">
        <v>156</v>
      </c>
      <c r="C120" s="13" t="s">
        <v>17</v>
      </c>
      <c r="D120" s="13" t="s">
        <v>74</v>
      </c>
      <c r="E120" s="13" t="s">
        <v>154</v>
      </c>
      <c r="F120" s="28">
        <f>F121</f>
        <v>20</v>
      </c>
      <c r="G120" s="29">
        <v>0</v>
      </c>
      <c r="H120" s="35">
        <f t="shared" si="1"/>
        <v>0</v>
      </c>
    </row>
    <row r="121" spans="1:8" s="30" customFormat="1" ht="12.75" x14ac:dyDescent="0.2">
      <c r="A121" s="27" t="s">
        <v>22</v>
      </c>
      <c r="B121" s="13" t="s">
        <v>156</v>
      </c>
      <c r="C121" s="13" t="s">
        <v>23</v>
      </c>
      <c r="D121" s="13" t="s">
        <v>74</v>
      </c>
      <c r="E121" s="13" t="s">
        <v>154</v>
      </c>
      <c r="F121" s="28">
        <v>20</v>
      </c>
      <c r="G121" s="29">
        <v>0</v>
      </c>
      <c r="H121" s="35">
        <f t="shared" si="1"/>
        <v>0</v>
      </c>
    </row>
    <row r="122" spans="1:8" s="38" customFormat="1" ht="21" x14ac:dyDescent="0.2">
      <c r="A122" s="22" t="s">
        <v>157</v>
      </c>
      <c r="B122" s="23" t="s">
        <v>158</v>
      </c>
      <c r="C122" s="23" t="s">
        <v>17</v>
      </c>
      <c r="D122" s="23" t="s">
        <v>20</v>
      </c>
      <c r="E122" s="23" t="s">
        <v>31</v>
      </c>
      <c r="F122" s="24">
        <f>F123</f>
        <v>2276.5</v>
      </c>
      <c r="G122" s="32">
        <v>0</v>
      </c>
      <c r="H122" s="33">
        <f t="shared" si="1"/>
        <v>0</v>
      </c>
    </row>
    <row r="123" spans="1:8" s="19" customFormat="1" ht="22.5" x14ac:dyDescent="0.2">
      <c r="A123" s="27" t="s">
        <v>159</v>
      </c>
      <c r="B123" s="40" t="s">
        <v>160</v>
      </c>
      <c r="C123" s="13" t="s">
        <v>17</v>
      </c>
      <c r="D123" s="13" t="s">
        <v>20</v>
      </c>
      <c r="E123" s="13" t="s">
        <v>31</v>
      </c>
      <c r="F123" s="28">
        <f>F124</f>
        <v>2276.5</v>
      </c>
      <c r="G123" s="35">
        <v>0</v>
      </c>
      <c r="H123" s="35">
        <f t="shared" si="1"/>
        <v>0</v>
      </c>
    </row>
    <row r="124" spans="1:8" s="19" customFormat="1" ht="12.75" x14ac:dyDescent="0.2">
      <c r="A124" s="27" t="s">
        <v>27</v>
      </c>
      <c r="B124" s="40" t="s">
        <v>160</v>
      </c>
      <c r="C124" s="13" t="s">
        <v>28</v>
      </c>
      <c r="D124" s="13" t="s">
        <v>20</v>
      </c>
      <c r="E124" s="13" t="s">
        <v>31</v>
      </c>
      <c r="F124" s="28">
        <v>2276.5</v>
      </c>
      <c r="G124" s="35">
        <v>0</v>
      </c>
      <c r="H124" s="35">
        <f t="shared" si="1"/>
        <v>0</v>
      </c>
    </row>
    <row r="125" spans="1:8" s="26" customFormat="1" ht="34.5" customHeight="1" x14ac:dyDescent="0.2">
      <c r="A125" s="22" t="s">
        <v>161</v>
      </c>
      <c r="B125" s="23" t="s">
        <v>162</v>
      </c>
      <c r="C125" s="23" t="s">
        <v>17</v>
      </c>
      <c r="D125" s="23"/>
      <c r="E125" s="23"/>
      <c r="F125" s="24">
        <f t="shared" ref="F125:G127" si="2">F126</f>
        <v>225.7</v>
      </c>
      <c r="G125" s="32">
        <f t="shared" si="2"/>
        <v>0</v>
      </c>
      <c r="H125" s="25">
        <f t="shared" si="1"/>
        <v>0</v>
      </c>
    </row>
    <row r="126" spans="1:8" s="30" customFormat="1" ht="12.75" x14ac:dyDescent="0.2">
      <c r="A126" s="27" t="s">
        <v>163</v>
      </c>
      <c r="B126" s="13" t="s">
        <v>164</v>
      </c>
      <c r="C126" s="13" t="s">
        <v>17</v>
      </c>
      <c r="D126" s="13" t="s">
        <v>26</v>
      </c>
      <c r="E126" s="13" t="s">
        <v>63</v>
      </c>
      <c r="F126" s="28">
        <f t="shared" si="2"/>
        <v>225.7</v>
      </c>
      <c r="G126" s="29">
        <f t="shared" si="2"/>
        <v>0</v>
      </c>
      <c r="H126" s="18">
        <f t="shared" si="1"/>
        <v>0</v>
      </c>
    </row>
    <row r="127" spans="1:8" s="30" customFormat="1" ht="12.75" x14ac:dyDescent="0.2">
      <c r="A127" s="27" t="s">
        <v>165</v>
      </c>
      <c r="B127" s="13" t="s">
        <v>166</v>
      </c>
      <c r="C127" s="13" t="s">
        <v>17</v>
      </c>
      <c r="D127" s="13" t="s">
        <v>26</v>
      </c>
      <c r="E127" s="13" t="s">
        <v>63</v>
      </c>
      <c r="F127" s="28">
        <f t="shared" si="2"/>
        <v>225.7</v>
      </c>
      <c r="G127" s="29">
        <f t="shared" si="2"/>
        <v>0</v>
      </c>
      <c r="H127" s="18">
        <f t="shared" si="1"/>
        <v>0</v>
      </c>
    </row>
    <row r="128" spans="1:8" s="30" customFormat="1" ht="12.75" x14ac:dyDescent="0.2">
      <c r="A128" s="27" t="s">
        <v>22</v>
      </c>
      <c r="B128" s="13" t="s">
        <v>166</v>
      </c>
      <c r="C128" s="13" t="s">
        <v>23</v>
      </c>
      <c r="D128" s="13" t="s">
        <v>26</v>
      </c>
      <c r="E128" s="13" t="s">
        <v>63</v>
      </c>
      <c r="F128" s="28">
        <v>225.7</v>
      </c>
      <c r="G128" s="29">
        <v>0</v>
      </c>
      <c r="H128" s="18">
        <f t="shared" si="1"/>
        <v>0</v>
      </c>
    </row>
    <row r="129" spans="1:8" s="30" customFormat="1" ht="12.75" x14ac:dyDescent="0.2">
      <c r="A129" s="22" t="s">
        <v>167</v>
      </c>
      <c r="B129" s="23"/>
      <c r="C129" s="23"/>
      <c r="D129" s="23"/>
      <c r="E129" s="23"/>
      <c r="F129" s="24">
        <f>F130+F131</f>
        <v>1020.1</v>
      </c>
      <c r="G129" s="33">
        <v>0</v>
      </c>
      <c r="H129" s="33">
        <f t="shared" si="1"/>
        <v>0</v>
      </c>
    </row>
    <row r="130" spans="1:8" s="30" customFormat="1" ht="12.75" x14ac:dyDescent="0.2">
      <c r="A130" s="27" t="s">
        <v>27</v>
      </c>
      <c r="B130" s="13" t="s">
        <v>168</v>
      </c>
      <c r="C130" s="13">
        <v>200</v>
      </c>
      <c r="D130" s="13">
        <v>5</v>
      </c>
      <c r="E130" s="13">
        <v>3</v>
      </c>
      <c r="F130" s="28">
        <v>1010.1</v>
      </c>
      <c r="G130" s="29">
        <v>0</v>
      </c>
      <c r="H130" s="35">
        <f t="shared" si="1"/>
        <v>0</v>
      </c>
    </row>
    <row r="131" spans="1:8" s="30" customFormat="1" ht="12.75" x14ac:dyDescent="0.2">
      <c r="A131" s="27" t="s">
        <v>169</v>
      </c>
      <c r="B131" s="13" t="s">
        <v>168</v>
      </c>
      <c r="C131" s="13"/>
      <c r="D131" s="13"/>
      <c r="E131" s="13"/>
      <c r="F131" s="28">
        <v>10</v>
      </c>
      <c r="G131" s="29">
        <v>0</v>
      </c>
      <c r="H131" s="35">
        <f t="shared" si="1"/>
        <v>0</v>
      </c>
    </row>
    <row r="132" spans="1:8" s="26" customFormat="1" ht="21" x14ac:dyDescent="0.2">
      <c r="A132" s="22" t="s">
        <v>170</v>
      </c>
      <c r="B132" s="23" t="s">
        <v>171</v>
      </c>
      <c r="C132" s="23" t="s">
        <v>17</v>
      </c>
      <c r="D132" s="23"/>
      <c r="E132" s="23"/>
      <c r="F132" s="24">
        <f>F133</f>
        <v>100</v>
      </c>
      <c r="G132" s="32">
        <v>0</v>
      </c>
      <c r="H132" s="33">
        <f t="shared" si="1"/>
        <v>0</v>
      </c>
    </row>
    <row r="133" spans="1:8" s="30" customFormat="1" ht="22.5" x14ac:dyDescent="0.2">
      <c r="A133" s="27" t="s">
        <v>172</v>
      </c>
      <c r="B133" s="13" t="s">
        <v>173</v>
      </c>
      <c r="C133" s="13" t="s">
        <v>17</v>
      </c>
      <c r="D133" s="13" t="s">
        <v>26</v>
      </c>
      <c r="E133" s="13" t="s">
        <v>80</v>
      </c>
      <c r="F133" s="28">
        <f>F134</f>
        <v>100</v>
      </c>
      <c r="G133" s="29">
        <v>0</v>
      </c>
      <c r="H133" s="35">
        <f t="shared" si="1"/>
        <v>0</v>
      </c>
    </row>
    <row r="134" spans="1:8" s="30" customFormat="1" ht="12.75" x14ac:dyDescent="0.2">
      <c r="A134" s="27" t="s">
        <v>68</v>
      </c>
      <c r="B134" s="13" t="s">
        <v>173</v>
      </c>
      <c r="C134" s="13" t="s">
        <v>106</v>
      </c>
      <c r="D134" s="13" t="s">
        <v>26</v>
      </c>
      <c r="E134" s="13" t="s">
        <v>80</v>
      </c>
      <c r="F134" s="28">
        <v>100</v>
      </c>
      <c r="G134" s="29">
        <v>0</v>
      </c>
      <c r="H134" s="35">
        <f t="shared" si="1"/>
        <v>0</v>
      </c>
    </row>
    <row r="135" spans="1:8" s="26" customFormat="1" ht="21" x14ac:dyDescent="0.2">
      <c r="A135" s="22" t="s">
        <v>174</v>
      </c>
      <c r="B135" s="42" t="s">
        <v>175</v>
      </c>
      <c r="C135" s="23" t="s">
        <v>17</v>
      </c>
      <c r="D135" s="23"/>
      <c r="E135" s="23"/>
      <c r="F135" s="24">
        <f>F136</f>
        <v>5</v>
      </c>
      <c r="G135" s="32">
        <v>0</v>
      </c>
      <c r="H135" s="33">
        <f t="shared" si="1"/>
        <v>0</v>
      </c>
    </row>
    <row r="136" spans="1:8" s="30" customFormat="1" ht="22.5" x14ac:dyDescent="0.2">
      <c r="A136" s="27" t="s">
        <v>176</v>
      </c>
      <c r="B136" s="43" t="s">
        <v>177</v>
      </c>
      <c r="C136" s="13" t="s">
        <v>17</v>
      </c>
      <c r="D136" s="13" t="s">
        <v>26</v>
      </c>
      <c r="E136" s="13" t="s">
        <v>80</v>
      </c>
      <c r="F136" s="28">
        <f>F137</f>
        <v>5</v>
      </c>
      <c r="G136" s="29">
        <v>0</v>
      </c>
      <c r="H136" s="35">
        <f t="shared" si="1"/>
        <v>0</v>
      </c>
    </row>
    <row r="137" spans="1:8" s="30" customFormat="1" ht="12.75" x14ac:dyDescent="0.2">
      <c r="A137" s="27" t="s">
        <v>22</v>
      </c>
      <c r="B137" s="43" t="s">
        <v>177</v>
      </c>
      <c r="C137" s="13" t="s">
        <v>23</v>
      </c>
      <c r="D137" s="13" t="s">
        <v>26</v>
      </c>
      <c r="E137" s="13" t="s">
        <v>80</v>
      </c>
      <c r="F137" s="28">
        <v>5</v>
      </c>
      <c r="G137" s="29">
        <v>0</v>
      </c>
      <c r="H137" s="35">
        <f t="shared" si="1"/>
        <v>0</v>
      </c>
    </row>
    <row r="138" spans="1:8" s="38" customFormat="1" ht="21" x14ac:dyDescent="0.2">
      <c r="A138" s="22" t="s">
        <v>178</v>
      </c>
      <c r="B138" s="23" t="s">
        <v>179</v>
      </c>
      <c r="C138" s="23" t="s">
        <v>17</v>
      </c>
      <c r="D138" s="23"/>
      <c r="E138" s="23"/>
      <c r="F138" s="24">
        <f>F139+F141+F143</f>
        <v>30</v>
      </c>
      <c r="G138" s="32">
        <v>0</v>
      </c>
      <c r="H138" s="33">
        <f t="shared" si="1"/>
        <v>0</v>
      </c>
    </row>
    <row r="139" spans="1:8" s="19" customFormat="1" ht="22.5" x14ac:dyDescent="0.2">
      <c r="A139" s="27" t="s">
        <v>180</v>
      </c>
      <c r="B139" s="40" t="s">
        <v>181</v>
      </c>
      <c r="C139" s="13" t="s">
        <v>17</v>
      </c>
      <c r="D139" s="13" t="s">
        <v>73</v>
      </c>
      <c r="E139" s="13" t="s">
        <v>31</v>
      </c>
      <c r="F139" s="28">
        <f>F140</f>
        <v>0</v>
      </c>
      <c r="G139" s="35">
        <v>0</v>
      </c>
      <c r="H139" s="35" t="e">
        <f t="shared" si="1"/>
        <v>#DIV/0!</v>
      </c>
    </row>
    <row r="140" spans="1:8" s="19" customFormat="1" ht="12.75" x14ac:dyDescent="0.2">
      <c r="A140" s="27" t="s">
        <v>76</v>
      </c>
      <c r="B140" s="40" t="s">
        <v>181</v>
      </c>
      <c r="C140" s="13" t="s">
        <v>77</v>
      </c>
      <c r="D140" s="13" t="s">
        <v>73</v>
      </c>
      <c r="E140" s="13" t="s">
        <v>31</v>
      </c>
      <c r="F140" s="28">
        <v>0</v>
      </c>
      <c r="G140" s="35">
        <v>0</v>
      </c>
      <c r="H140" s="35" t="e">
        <f t="shared" si="1"/>
        <v>#DIV/0!</v>
      </c>
    </row>
    <row r="141" spans="1:8" s="19" customFormat="1" ht="22.5" x14ac:dyDescent="0.2">
      <c r="A141" s="27" t="s">
        <v>180</v>
      </c>
      <c r="B141" s="40" t="s">
        <v>181</v>
      </c>
      <c r="C141" s="13" t="s">
        <v>17</v>
      </c>
      <c r="D141" s="13" t="s">
        <v>85</v>
      </c>
      <c r="E141" s="13" t="s">
        <v>74</v>
      </c>
      <c r="F141" s="28">
        <f>F142</f>
        <v>30</v>
      </c>
      <c r="G141" s="35">
        <v>0</v>
      </c>
      <c r="H141" s="35">
        <f t="shared" si="1"/>
        <v>0</v>
      </c>
    </row>
    <row r="142" spans="1:8" s="19" customFormat="1" ht="12.75" x14ac:dyDescent="0.2">
      <c r="A142" s="27" t="s">
        <v>76</v>
      </c>
      <c r="B142" s="40" t="s">
        <v>181</v>
      </c>
      <c r="C142" s="13" t="s">
        <v>77</v>
      </c>
      <c r="D142" s="13" t="s">
        <v>85</v>
      </c>
      <c r="E142" s="13" t="s">
        <v>74</v>
      </c>
      <c r="F142" s="28">
        <v>30</v>
      </c>
      <c r="G142" s="35">
        <v>0</v>
      </c>
      <c r="H142" s="35">
        <f t="shared" si="1"/>
        <v>0</v>
      </c>
    </row>
    <row r="143" spans="1:8" s="19" customFormat="1" ht="22.5" x14ac:dyDescent="0.2">
      <c r="A143" s="27" t="s">
        <v>180</v>
      </c>
      <c r="B143" s="40" t="s">
        <v>181</v>
      </c>
      <c r="C143" s="13" t="s">
        <v>17</v>
      </c>
      <c r="D143" s="13" t="s">
        <v>20</v>
      </c>
      <c r="E143" s="13" t="s">
        <v>31</v>
      </c>
      <c r="F143" s="28">
        <f>F144</f>
        <v>0</v>
      </c>
      <c r="G143" s="35">
        <v>0</v>
      </c>
      <c r="H143" s="35"/>
    </row>
    <row r="144" spans="1:8" s="19" customFormat="1" ht="12.75" x14ac:dyDescent="0.2">
      <c r="A144" s="27" t="s">
        <v>22</v>
      </c>
      <c r="B144" s="40" t="s">
        <v>181</v>
      </c>
      <c r="C144" s="13" t="s">
        <v>23</v>
      </c>
      <c r="D144" s="13" t="s">
        <v>20</v>
      </c>
      <c r="E144" s="13" t="s">
        <v>31</v>
      </c>
      <c r="F144" s="28">
        <v>0</v>
      </c>
      <c r="G144" s="35">
        <v>0</v>
      </c>
      <c r="H144" s="35"/>
    </row>
    <row r="145" spans="1:8" s="26" customFormat="1" ht="31.5" x14ac:dyDescent="0.2">
      <c r="A145" s="22" t="s">
        <v>182</v>
      </c>
      <c r="B145" s="23" t="s">
        <v>183</v>
      </c>
      <c r="C145" s="23" t="s">
        <v>17</v>
      </c>
      <c r="D145" s="23"/>
      <c r="E145" s="23"/>
      <c r="F145" s="24">
        <f t="shared" ref="F145:G147" si="3">F146</f>
        <v>502</v>
      </c>
      <c r="G145" s="32">
        <f t="shared" si="3"/>
        <v>30</v>
      </c>
      <c r="H145" s="44">
        <f t="shared" ref="H145:H165" si="4">G145/F145*100</f>
        <v>5.9760956175298805</v>
      </c>
    </row>
    <row r="146" spans="1:8" s="26" customFormat="1" ht="12.75" x14ac:dyDescent="0.2">
      <c r="A146" s="27" t="s">
        <v>184</v>
      </c>
      <c r="B146" s="45"/>
      <c r="C146" s="45">
        <v>200</v>
      </c>
      <c r="D146" s="45">
        <v>4</v>
      </c>
      <c r="E146" s="45">
        <v>12</v>
      </c>
      <c r="F146" s="28">
        <f t="shared" si="3"/>
        <v>502</v>
      </c>
      <c r="G146" s="36">
        <f t="shared" si="3"/>
        <v>30</v>
      </c>
      <c r="H146" s="46">
        <f t="shared" si="4"/>
        <v>5.9760956175298805</v>
      </c>
    </row>
    <row r="147" spans="1:8" s="30" customFormat="1" ht="12.75" x14ac:dyDescent="0.2">
      <c r="A147" s="27" t="s">
        <v>185</v>
      </c>
      <c r="B147" s="13" t="s">
        <v>186</v>
      </c>
      <c r="C147" s="13" t="s">
        <v>17</v>
      </c>
      <c r="D147" s="13" t="s">
        <v>26</v>
      </c>
      <c r="E147" s="13" t="s">
        <v>80</v>
      </c>
      <c r="F147" s="28">
        <f t="shared" si="3"/>
        <v>502</v>
      </c>
      <c r="G147" s="29">
        <f t="shared" si="3"/>
        <v>30</v>
      </c>
      <c r="H147" s="46">
        <f t="shared" si="4"/>
        <v>5.9760956175298805</v>
      </c>
    </row>
    <row r="148" spans="1:8" s="30" customFormat="1" ht="12.75" x14ac:dyDescent="0.2">
      <c r="A148" s="27" t="s">
        <v>22</v>
      </c>
      <c r="B148" s="13" t="s">
        <v>186</v>
      </c>
      <c r="C148" s="13" t="s">
        <v>23</v>
      </c>
      <c r="D148" s="13" t="s">
        <v>26</v>
      </c>
      <c r="E148" s="13" t="s">
        <v>80</v>
      </c>
      <c r="F148" s="28">
        <v>502</v>
      </c>
      <c r="G148" s="29">
        <v>30</v>
      </c>
      <c r="H148" s="46">
        <f t="shared" si="4"/>
        <v>5.9760956175298805</v>
      </c>
    </row>
    <row r="149" spans="1:8" s="26" customFormat="1" ht="21" x14ac:dyDescent="0.2">
      <c r="A149" s="22" t="s">
        <v>187</v>
      </c>
      <c r="B149" s="23" t="s">
        <v>188</v>
      </c>
      <c r="C149" s="23" t="s">
        <v>17</v>
      </c>
      <c r="D149" s="23"/>
      <c r="E149" s="23"/>
      <c r="F149" s="24">
        <f>F150</f>
        <v>7044.5190000000002</v>
      </c>
      <c r="G149" s="32">
        <f>G150</f>
        <v>2428.317</v>
      </c>
      <c r="H149" s="44">
        <f t="shared" si="4"/>
        <v>34.471012144335191</v>
      </c>
    </row>
    <row r="150" spans="1:8" s="26" customFormat="1" ht="22.5" x14ac:dyDescent="0.2">
      <c r="A150" s="27" t="s">
        <v>189</v>
      </c>
      <c r="B150" s="13" t="s">
        <v>190</v>
      </c>
      <c r="C150" s="13" t="s">
        <v>17</v>
      </c>
      <c r="D150" s="13" t="s">
        <v>26</v>
      </c>
      <c r="E150" s="13" t="s">
        <v>80</v>
      </c>
      <c r="F150" s="28">
        <f>F151+F152+F153</f>
        <v>7044.5190000000002</v>
      </c>
      <c r="G150" s="36">
        <f>G151+G152</f>
        <v>2428.317</v>
      </c>
      <c r="H150" s="46">
        <f t="shared" si="4"/>
        <v>34.471012144335191</v>
      </c>
    </row>
    <row r="151" spans="1:8" s="26" customFormat="1" ht="33.75" x14ac:dyDescent="0.2">
      <c r="A151" s="27" t="s">
        <v>102</v>
      </c>
      <c r="B151" s="13" t="s">
        <v>190</v>
      </c>
      <c r="C151" s="13" t="s">
        <v>104</v>
      </c>
      <c r="D151" s="13" t="s">
        <v>26</v>
      </c>
      <c r="E151" s="13" t="s">
        <v>80</v>
      </c>
      <c r="F151" s="28">
        <v>3994.2</v>
      </c>
      <c r="G151" s="36">
        <v>1067.412</v>
      </c>
      <c r="H151" s="46">
        <f t="shared" si="4"/>
        <v>26.724049872314858</v>
      </c>
    </row>
    <row r="152" spans="1:8" s="26" customFormat="1" ht="12.75" x14ac:dyDescent="0.2">
      <c r="A152" s="27" t="s">
        <v>22</v>
      </c>
      <c r="B152" s="13" t="s">
        <v>190</v>
      </c>
      <c r="C152" s="13" t="s">
        <v>23</v>
      </c>
      <c r="D152" s="13" t="s">
        <v>26</v>
      </c>
      <c r="E152" s="13" t="s">
        <v>80</v>
      </c>
      <c r="F152" s="28">
        <v>3050.319</v>
      </c>
      <c r="G152" s="36">
        <v>1360.905</v>
      </c>
      <c r="H152" s="46">
        <f t="shared" si="4"/>
        <v>44.615169757654854</v>
      </c>
    </row>
    <row r="153" spans="1:8" s="26" customFormat="1" ht="12.75" x14ac:dyDescent="0.2">
      <c r="A153" s="27" t="s">
        <v>68</v>
      </c>
      <c r="B153" s="13" t="s">
        <v>190</v>
      </c>
      <c r="C153" s="13" t="s">
        <v>106</v>
      </c>
      <c r="D153" s="13" t="s">
        <v>26</v>
      </c>
      <c r="E153" s="13" t="s">
        <v>80</v>
      </c>
      <c r="F153" s="28"/>
      <c r="G153" s="36"/>
      <c r="H153" s="35"/>
    </row>
    <row r="154" spans="1:8" s="26" customFormat="1" ht="21" x14ac:dyDescent="0.2">
      <c r="A154" s="22" t="s">
        <v>191</v>
      </c>
      <c r="B154" s="42" t="s">
        <v>192</v>
      </c>
      <c r="C154" s="42"/>
      <c r="D154" s="47" t="s">
        <v>85</v>
      </c>
      <c r="E154" s="47" t="s">
        <v>74</v>
      </c>
      <c r="F154" s="48">
        <f>F155</f>
        <v>80</v>
      </c>
      <c r="G154" s="32">
        <v>0</v>
      </c>
      <c r="H154" s="33">
        <f t="shared" si="4"/>
        <v>0</v>
      </c>
    </row>
    <row r="155" spans="1:8" s="26" customFormat="1" ht="12.75" x14ac:dyDescent="0.2">
      <c r="A155" s="27" t="s">
        <v>22</v>
      </c>
      <c r="B155" s="43" t="s">
        <v>192</v>
      </c>
      <c r="C155" s="43">
        <v>200</v>
      </c>
      <c r="D155" s="49" t="s">
        <v>85</v>
      </c>
      <c r="E155" s="50" t="s">
        <v>74</v>
      </c>
      <c r="F155" s="51">
        <v>80</v>
      </c>
      <c r="G155" s="36">
        <v>0</v>
      </c>
      <c r="H155" s="35">
        <f t="shared" si="4"/>
        <v>0</v>
      </c>
    </row>
    <row r="156" spans="1:8" s="26" customFormat="1" ht="21" x14ac:dyDescent="0.2">
      <c r="A156" s="22" t="s">
        <v>193</v>
      </c>
      <c r="B156" s="42" t="s">
        <v>194</v>
      </c>
      <c r="C156" s="42"/>
      <c r="D156" s="47" t="s">
        <v>46</v>
      </c>
      <c r="E156" s="47" t="s">
        <v>63</v>
      </c>
      <c r="F156" s="48">
        <f>F157</f>
        <v>80</v>
      </c>
      <c r="G156" s="32">
        <f>G157</f>
        <v>12.9</v>
      </c>
      <c r="H156" s="33">
        <f t="shared" si="4"/>
        <v>16.125</v>
      </c>
    </row>
    <row r="157" spans="1:8" s="26" customFormat="1" ht="12.75" x14ac:dyDescent="0.2">
      <c r="A157" s="27" t="s">
        <v>22</v>
      </c>
      <c r="B157" s="43" t="s">
        <v>194</v>
      </c>
      <c r="C157" s="43">
        <v>200</v>
      </c>
      <c r="D157" s="49" t="s">
        <v>46</v>
      </c>
      <c r="E157" s="50" t="s">
        <v>63</v>
      </c>
      <c r="F157" s="51">
        <v>80</v>
      </c>
      <c r="G157" s="36">
        <v>12.9</v>
      </c>
      <c r="H157" s="35">
        <f t="shared" si="4"/>
        <v>16.125</v>
      </c>
    </row>
    <row r="158" spans="1:8" s="26" customFormat="1" ht="21" x14ac:dyDescent="0.2">
      <c r="A158" s="22" t="s">
        <v>195</v>
      </c>
      <c r="B158" s="42" t="s">
        <v>196</v>
      </c>
      <c r="C158" s="42"/>
      <c r="D158" s="47" t="s">
        <v>20</v>
      </c>
      <c r="E158" s="47" t="s">
        <v>31</v>
      </c>
      <c r="F158" s="48">
        <f>F159</f>
        <v>80</v>
      </c>
      <c r="G158" s="32">
        <v>0</v>
      </c>
      <c r="H158" s="33">
        <f t="shared" si="4"/>
        <v>0</v>
      </c>
    </row>
    <row r="159" spans="1:8" s="26" customFormat="1" ht="12.75" x14ac:dyDescent="0.2">
      <c r="A159" s="27" t="s">
        <v>22</v>
      </c>
      <c r="B159" s="43" t="s">
        <v>196</v>
      </c>
      <c r="C159" s="43">
        <v>200</v>
      </c>
      <c r="D159" s="49" t="s">
        <v>20</v>
      </c>
      <c r="E159" s="50" t="s">
        <v>31</v>
      </c>
      <c r="F159" s="51">
        <v>80</v>
      </c>
      <c r="G159" s="36">
        <v>0</v>
      </c>
      <c r="H159" s="35">
        <f t="shared" si="4"/>
        <v>0</v>
      </c>
    </row>
    <row r="160" spans="1:8" s="30" customFormat="1" ht="25.5" x14ac:dyDescent="0.2">
      <c r="A160" s="52" t="s">
        <v>197</v>
      </c>
      <c r="B160" s="53" t="s">
        <v>198</v>
      </c>
      <c r="C160" s="53"/>
      <c r="D160" s="54" t="s">
        <v>20</v>
      </c>
      <c r="E160" s="54" t="s">
        <v>31</v>
      </c>
      <c r="F160" s="55">
        <f>F161</f>
        <v>50</v>
      </c>
      <c r="G160" s="33">
        <v>0</v>
      </c>
      <c r="H160" s="33">
        <f t="shared" si="4"/>
        <v>0</v>
      </c>
    </row>
    <row r="161" spans="1:8" s="30" customFormat="1" ht="12.75" x14ac:dyDescent="0.2">
      <c r="A161" s="27" t="s">
        <v>22</v>
      </c>
      <c r="B161" s="43" t="s">
        <v>199</v>
      </c>
      <c r="C161" s="43">
        <v>200</v>
      </c>
      <c r="D161" s="49" t="s">
        <v>20</v>
      </c>
      <c r="E161" s="50" t="s">
        <v>31</v>
      </c>
      <c r="F161" s="56">
        <v>50</v>
      </c>
      <c r="G161" s="29">
        <v>0</v>
      </c>
      <c r="H161" s="35">
        <f t="shared" si="4"/>
        <v>0</v>
      </c>
    </row>
    <row r="162" spans="1:8" s="30" customFormat="1" ht="25.5" x14ac:dyDescent="0.2">
      <c r="A162" s="52" t="s">
        <v>200</v>
      </c>
      <c r="B162" s="53" t="s">
        <v>201</v>
      </c>
      <c r="C162" s="53"/>
      <c r="D162" s="54" t="s">
        <v>21</v>
      </c>
      <c r="E162" s="54" t="s">
        <v>31</v>
      </c>
      <c r="F162" s="55">
        <f>F163</f>
        <v>265</v>
      </c>
      <c r="G162" s="33">
        <f>G163</f>
        <v>0</v>
      </c>
      <c r="H162" s="33">
        <f t="shared" si="4"/>
        <v>0</v>
      </c>
    </row>
    <row r="163" spans="1:8" s="30" customFormat="1" ht="12.75" x14ac:dyDescent="0.2">
      <c r="A163" s="27" t="s">
        <v>22</v>
      </c>
      <c r="B163" s="43" t="s">
        <v>201</v>
      </c>
      <c r="C163" s="43">
        <v>200</v>
      </c>
      <c r="D163" s="49" t="s">
        <v>21</v>
      </c>
      <c r="E163" s="50" t="s">
        <v>31</v>
      </c>
      <c r="F163" s="56">
        <v>265</v>
      </c>
      <c r="G163" s="29">
        <v>0</v>
      </c>
      <c r="H163" s="35">
        <f t="shared" si="4"/>
        <v>0</v>
      </c>
    </row>
    <row r="164" spans="1:8" x14ac:dyDescent="0.25">
      <c r="A164" s="69"/>
      <c r="B164" s="70"/>
      <c r="C164" s="71"/>
      <c r="D164" s="72"/>
      <c r="E164" s="71"/>
      <c r="F164" s="73"/>
      <c r="G164" s="73"/>
      <c r="H164" s="74"/>
    </row>
    <row r="165" spans="1:8" x14ac:dyDescent="0.25">
      <c r="A165" s="75"/>
      <c r="B165" s="76"/>
      <c r="C165" s="76"/>
      <c r="D165" s="68"/>
      <c r="E165" s="68"/>
      <c r="F165" s="73"/>
      <c r="G165" s="73"/>
      <c r="H165" s="74"/>
    </row>
    <row r="166" spans="1:8" x14ac:dyDescent="0.25">
      <c r="B166" s="1"/>
      <c r="C166" s="5"/>
      <c r="D166" s="3"/>
      <c r="E166" s="3"/>
      <c r="H166" s="58"/>
    </row>
    <row r="167" spans="1:8" x14ac:dyDescent="0.25">
      <c r="B167" s="1"/>
      <c r="C167" s="5"/>
      <c r="D167" s="3"/>
      <c r="E167" s="3"/>
    </row>
    <row r="168" spans="1:8" x14ac:dyDescent="0.25">
      <c r="B168" s="1"/>
      <c r="C168" s="5"/>
      <c r="D168" s="3"/>
      <c r="E168" s="3"/>
    </row>
    <row r="169" spans="1:8" x14ac:dyDescent="0.25">
      <c r="B169" s="1"/>
      <c r="C169" s="5"/>
      <c r="D169" s="3"/>
      <c r="E169" s="3"/>
    </row>
    <row r="170" spans="1:8" x14ac:dyDescent="0.25">
      <c r="B170" s="1"/>
      <c r="C170" s="5"/>
      <c r="D170" s="3"/>
      <c r="E170" s="3"/>
    </row>
    <row r="171" spans="1:8" x14ac:dyDescent="0.25">
      <c r="B171" s="1"/>
      <c r="C171" s="5"/>
      <c r="D171" s="3"/>
      <c r="E171" s="3"/>
    </row>
    <row r="172" spans="1:8" x14ac:dyDescent="0.25">
      <c r="B172" s="1"/>
      <c r="C172" s="5"/>
      <c r="D172" s="3"/>
      <c r="E172" s="3"/>
    </row>
    <row r="173" spans="1:8" x14ac:dyDescent="0.25">
      <c r="B173" s="1"/>
      <c r="C173" s="5"/>
      <c r="D173" s="3"/>
      <c r="E173" s="3"/>
    </row>
    <row r="174" spans="1:8" x14ac:dyDescent="0.25">
      <c r="B174" s="1"/>
      <c r="C174" s="5"/>
      <c r="D174" s="3"/>
      <c r="E174" s="3"/>
    </row>
    <row r="175" spans="1:8" x14ac:dyDescent="0.25">
      <c r="B175" s="1"/>
      <c r="C175" s="5"/>
      <c r="D175" s="3"/>
      <c r="E175" s="3"/>
    </row>
    <row r="176" spans="1:8" x14ac:dyDescent="0.25">
      <c r="B176" s="1"/>
      <c r="C176" s="5"/>
      <c r="D176" s="3"/>
      <c r="E176" s="3"/>
    </row>
    <row r="177" spans="2:5" x14ac:dyDescent="0.25">
      <c r="B177" s="1"/>
      <c r="C177" s="5"/>
      <c r="D177" s="3"/>
      <c r="E177" s="3"/>
    </row>
    <row r="178" spans="2:5" x14ac:dyDescent="0.25">
      <c r="B178" s="1"/>
      <c r="C178" s="5"/>
      <c r="D178" s="3"/>
      <c r="E178" s="3"/>
    </row>
    <row r="179" spans="2:5" x14ac:dyDescent="0.25">
      <c r="B179" s="1"/>
      <c r="C179" s="5"/>
      <c r="D179" s="3"/>
      <c r="E179" s="3"/>
    </row>
    <row r="180" spans="2:5" x14ac:dyDescent="0.25">
      <c r="B180" s="1"/>
      <c r="C180" s="5"/>
      <c r="D180" s="3"/>
      <c r="E180" s="3"/>
    </row>
    <row r="181" spans="2:5" x14ac:dyDescent="0.25">
      <c r="B181" s="1"/>
      <c r="C181" s="5"/>
      <c r="D181" s="3"/>
      <c r="E181" s="3"/>
    </row>
    <row r="182" spans="2:5" x14ac:dyDescent="0.25">
      <c r="B182" s="1"/>
      <c r="C182" s="5"/>
      <c r="D182" s="3"/>
      <c r="E182" s="3"/>
    </row>
    <row r="183" spans="2:5" x14ac:dyDescent="0.25">
      <c r="B183" s="1"/>
      <c r="C183" s="5"/>
      <c r="D183" s="3"/>
      <c r="E183" s="3"/>
    </row>
    <row r="184" spans="2:5" x14ac:dyDescent="0.25">
      <c r="B184" s="1"/>
      <c r="C184" s="5"/>
      <c r="D184" s="3"/>
      <c r="E184" s="3"/>
    </row>
    <row r="185" spans="2:5" x14ac:dyDescent="0.25">
      <c r="B185" s="1"/>
      <c r="C185" s="5"/>
      <c r="D185" s="3"/>
      <c r="E185" s="3"/>
    </row>
    <row r="186" spans="2:5" x14ac:dyDescent="0.25">
      <c r="B186" s="1"/>
      <c r="C186" s="5"/>
      <c r="D186" s="3"/>
      <c r="E186" s="3"/>
    </row>
    <row r="187" spans="2:5" x14ac:dyDescent="0.25">
      <c r="B187" s="1"/>
      <c r="C187" s="5"/>
      <c r="D187" s="3"/>
      <c r="E187" s="3"/>
    </row>
    <row r="188" spans="2:5" x14ac:dyDescent="0.25">
      <c r="B188" s="1"/>
      <c r="C188" s="5"/>
      <c r="D188" s="3"/>
      <c r="E188" s="3"/>
    </row>
    <row r="189" spans="2:5" x14ac:dyDescent="0.25">
      <c r="B189" s="1"/>
      <c r="C189" s="5"/>
      <c r="D189" s="3"/>
      <c r="E189" s="3"/>
    </row>
    <row r="190" spans="2:5" x14ac:dyDescent="0.25">
      <c r="B190" s="1"/>
      <c r="C190" s="5"/>
      <c r="D190" s="3"/>
      <c r="E190" s="3"/>
    </row>
    <row r="191" spans="2:5" x14ac:dyDescent="0.25">
      <c r="B191" s="1"/>
      <c r="C191" s="5"/>
      <c r="D191" s="3"/>
      <c r="E191" s="3"/>
    </row>
    <row r="192" spans="2:5" x14ac:dyDescent="0.25">
      <c r="B192" s="1"/>
      <c r="C192" s="5"/>
      <c r="D192" s="3"/>
      <c r="E192" s="3"/>
    </row>
    <row r="193" spans="2:5" x14ac:dyDescent="0.25">
      <c r="B193" s="1"/>
      <c r="C193" s="5"/>
      <c r="D193" s="3"/>
      <c r="E193" s="3"/>
    </row>
    <row r="194" spans="2:5" x14ac:dyDescent="0.25">
      <c r="B194" s="1"/>
      <c r="C194" s="5"/>
      <c r="D194" s="3"/>
      <c r="E194" s="3"/>
    </row>
    <row r="195" spans="2:5" x14ac:dyDescent="0.25">
      <c r="B195" s="1"/>
      <c r="C195" s="5"/>
      <c r="D195" s="3"/>
      <c r="E195" s="3"/>
    </row>
    <row r="196" spans="2:5" x14ac:dyDescent="0.25">
      <c r="B196" s="1"/>
      <c r="C196" s="5"/>
      <c r="D196" s="3"/>
      <c r="E196" s="3"/>
    </row>
    <row r="197" spans="2:5" x14ac:dyDescent="0.25">
      <c r="B197" s="1"/>
      <c r="C197" s="5"/>
      <c r="D197" s="3"/>
      <c r="E197" s="3"/>
    </row>
    <row r="198" spans="2:5" x14ac:dyDescent="0.25">
      <c r="B198" s="1"/>
      <c r="C198" s="5"/>
      <c r="D198" s="3"/>
      <c r="E198" s="3"/>
    </row>
    <row r="199" spans="2:5" x14ac:dyDescent="0.25">
      <c r="B199" s="1"/>
      <c r="C199" s="5"/>
      <c r="D199" s="3"/>
      <c r="E199" s="3"/>
    </row>
    <row r="200" spans="2:5" x14ac:dyDescent="0.25">
      <c r="B200" s="1"/>
      <c r="C200" s="5"/>
      <c r="D200" s="3"/>
      <c r="E200" s="3"/>
    </row>
    <row r="201" spans="2:5" x14ac:dyDescent="0.25">
      <c r="B201" s="1"/>
      <c r="C201" s="5"/>
      <c r="D201" s="3"/>
      <c r="E201" s="3"/>
    </row>
    <row r="202" spans="2:5" x14ac:dyDescent="0.25">
      <c r="B202" s="1"/>
      <c r="C202" s="5"/>
      <c r="D202" s="3"/>
      <c r="E202" s="3"/>
    </row>
    <row r="203" spans="2:5" x14ac:dyDescent="0.25">
      <c r="B203" s="1"/>
      <c r="C203" s="5"/>
      <c r="D203" s="3"/>
      <c r="E203" s="3"/>
    </row>
    <row r="204" spans="2:5" x14ac:dyDescent="0.25">
      <c r="B204" s="1"/>
      <c r="C204" s="5"/>
      <c r="D204" s="3"/>
      <c r="E204" s="3"/>
    </row>
    <row r="205" spans="2:5" x14ac:dyDescent="0.25">
      <c r="B205" s="1"/>
      <c r="C205" s="5"/>
      <c r="D205" s="3"/>
      <c r="E205" s="3"/>
    </row>
    <row r="206" spans="2:5" x14ac:dyDescent="0.25">
      <c r="B206" s="1"/>
      <c r="C206" s="5"/>
      <c r="D206" s="3"/>
      <c r="E206" s="3"/>
    </row>
    <row r="207" spans="2:5" x14ac:dyDescent="0.25">
      <c r="B207" s="1"/>
      <c r="C207" s="5"/>
      <c r="D207" s="3"/>
      <c r="E207" s="3"/>
    </row>
    <row r="208" spans="2:5" x14ac:dyDescent="0.25">
      <c r="B208" s="1"/>
      <c r="C208" s="5"/>
      <c r="D208" s="3"/>
      <c r="E208" s="3"/>
    </row>
    <row r="209" spans="2:5" x14ac:dyDescent="0.25">
      <c r="B209" s="1"/>
      <c r="C209" s="5"/>
      <c r="D209" s="3"/>
      <c r="E209" s="3"/>
    </row>
    <row r="210" spans="2:5" x14ac:dyDescent="0.25">
      <c r="B210" s="1"/>
      <c r="C210" s="5"/>
      <c r="D210" s="3"/>
      <c r="E210" s="3"/>
    </row>
    <row r="211" spans="2:5" x14ac:dyDescent="0.25">
      <c r="B211" s="1"/>
      <c r="C211" s="5"/>
      <c r="D211" s="3"/>
      <c r="E211" s="3"/>
    </row>
    <row r="212" spans="2:5" x14ac:dyDescent="0.25">
      <c r="B212" s="1"/>
      <c r="C212" s="5"/>
      <c r="D212" s="3"/>
      <c r="E212" s="3"/>
    </row>
    <row r="213" spans="2:5" x14ac:dyDescent="0.25">
      <c r="B213" s="1"/>
      <c r="C213" s="5"/>
      <c r="D213" s="3"/>
      <c r="E213" s="3"/>
    </row>
    <row r="214" spans="2:5" x14ac:dyDescent="0.25">
      <c r="B214" s="1"/>
      <c r="C214" s="5"/>
      <c r="D214" s="3"/>
      <c r="E214" s="3"/>
    </row>
    <row r="215" spans="2:5" x14ac:dyDescent="0.25">
      <c r="B215" s="1"/>
      <c r="C215" s="5"/>
      <c r="D215" s="3"/>
      <c r="E215" s="3"/>
    </row>
    <row r="216" spans="2:5" x14ac:dyDescent="0.25">
      <c r="B216" s="1"/>
      <c r="C216" s="5"/>
      <c r="D216" s="3"/>
      <c r="E216" s="3"/>
    </row>
    <row r="217" spans="2:5" x14ac:dyDescent="0.25">
      <c r="B217" s="1"/>
      <c r="C217" s="5"/>
      <c r="D217" s="3"/>
      <c r="E217" s="3"/>
    </row>
    <row r="218" spans="2:5" x14ac:dyDescent="0.25">
      <c r="B218" s="1"/>
      <c r="C218" s="5"/>
      <c r="D218" s="3"/>
      <c r="E218" s="3"/>
    </row>
    <row r="219" spans="2:5" x14ac:dyDescent="0.25">
      <c r="B219" s="1"/>
      <c r="C219" s="5"/>
      <c r="D219" s="3"/>
      <c r="E219" s="3"/>
    </row>
    <row r="220" spans="2:5" x14ac:dyDescent="0.25">
      <c r="B220" s="1"/>
      <c r="C220" s="5"/>
      <c r="D220" s="3"/>
      <c r="E220" s="3"/>
    </row>
    <row r="221" spans="2:5" x14ac:dyDescent="0.25">
      <c r="B221" s="1"/>
      <c r="C221" s="5"/>
      <c r="D221" s="3"/>
      <c r="E221" s="3"/>
    </row>
    <row r="222" spans="2:5" x14ac:dyDescent="0.25">
      <c r="B222" s="1"/>
      <c r="C222" s="5"/>
      <c r="D222" s="3"/>
      <c r="E222" s="3"/>
    </row>
    <row r="223" spans="2:5" x14ac:dyDescent="0.25">
      <c r="B223" s="1"/>
      <c r="C223" s="5"/>
      <c r="D223" s="3"/>
      <c r="E223" s="3"/>
    </row>
    <row r="224" spans="2:5" x14ac:dyDescent="0.25">
      <c r="B224" s="1"/>
      <c r="C224" s="5"/>
      <c r="D224" s="3"/>
      <c r="E224" s="3"/>
    </row>
    <row r="225" spans="2:5" x14ac:dyDescent="0.25">
      <c r="B225" s="1"/>
      <c r="C225" s="5"/>
      <c r="D225" s="3"/>
      <c r="E225" s="3"/>
    </row>
    <row r="226" spans="2:5" x14ac:dyDescent="0.25">
      <c r="B226" s="1"/>
      <c r="C226" s="5"/>
      <c r="D226" s="3"/>
      <c r="E226" s="3"/>
    </row>
    <row r="227" spans="2:5" x14ac:dyDescent="0.25">
      <c r="B227" s="1"/>
      <c r="C227" s="5"/>
      <c r="D227" s="3"/>
      <c r="E227" s="3"/>
    </row>
    <row r="228" spans="2:5" x14ac:dyDescent="0.25">
      <c r="B228" s="1"/>
      <c r="C228" s="5"/>
      <c r="D228" s="3"/>
      <c r="E228" s="3"/>
    </row>
    <row r="229" spans="2:5" x14ac:dyDescent="0.25">
      <c r="B229" s="1"/>
      <c r="C229" s="5"/>
      <c r="D229" s="3"/>
      <c r="E229" s="3"/>
    </row>
    <row r="230" spans="2:5" x14ac:dyDescent="0.25">
      <c r="B230" s="1"/>
      <c r="C230" s="5"/>
      <c r="D230" s="3"/>
      <c r="E230" s="3"/>
    </row>
    <row r="231" spans="2:5" x14ac:dyDescent="0.25">
      <c r="B231" s="1"/>
      <c r="C231" s="5"/>
      <c r="D231" s="3"/>
      <c r="E231" s="3"/>
    </row>
    <row r="232" spans="2:5" x14ac:dyDescent="0.25">
      <c r="B232" s="1"/>
      <c r="C232" s="5"/>
      <c r="D232" s="3"/>
      <c r="E232" s="3"/>
    </row>
    <row r="233" spans="2:5" x14ac:dyDescent="0.25">
      <c r="B233" s="1"/>
      <c r="C233" s="5"/>
      <c r="D233" s="3"/>
      <c r="E233" s="3"/>
    </row>
    <row r="234" spans="2:5" x14ac:dyDescent="0.25">
      <c r="B234" s="1"/>
      <c r="C234" s="5"/>
      <c r="D234" s="3"/>
      <c r="E234" s="3"/>
    </row>
    <row r="235" spans="2:5" x14ac:dyDescent="0.25">
      <c r="B235" s="1"/>
      <c r="C235" s="5"/>
      <c r="D235" s="3"/>
      <c r="E235" s="3"/>
    </row>
    <row r="236" spans="2:5" x14ac:dyDescent="0.25">
      <c r="B236" s="1"/>
      <c r="C236" s="5"/>
      <c r="D236" s="3"/>
      <c r="E236" s="3"/>
    </row>
    <row r="237" spans="2:5" x14ac:dyDescent="0.25">
      <c r="B237" s="1"/>
      <c r="C237" s="5"/>
      <c r="D237" s="3"/>
      <c r="E237" s="3"/>
    </row>
    <row r="238" spans="2:5" x14ac:dyDescent="0.25">
      <c r="B238" s="1"/>
      <c r="C238" s="5"/>
      <c r="D238" s="3"/>
      <c r="E238" s="3"/>
    </row>
    <row r="239" spans="2:5" x14ac:dyDescent="0.25">
      <c r="B239" s="1"/>
      <c r="C239" s="5"/>
      <c r="D239" s="3"/>
      <c r="E239" s="3"/>
    </row>
    <row r="240" spans="2:5" x14ac:dyDescent="0.25">
      <c r="B240" s="1"/>
      <c r="C240" s="5"/>
      <c r="D240" s="3"/>
      <c r="E240" s="3"/>
    </row>
    <row r="241" spans="2:5" x14ac:dyDescent="0.25">
      <c r="B241" s="1"/>
      <c r="C241" s="5"/>
      <c r="D241" s="3"/>
      <c r="E241" s="3"/>
    </row>
    <row r="242" spans="2:5" x14ac:dyDescent="0.25">
      <c r="B242" s="1"/>
      <c r="C242" s="5"/>
      <c r="D242" s="3"/>
      <c r="E242" s="3"/>
    </row>
    <row r="243" spans="2:5" x14ac:dyDescent="0.25">
      <c r="B243" s="1"/>
      <c r="C243" s="5"/>
      <c r="D243" s="3"/>
      <c r="E243" s="3"/>
    </row>
    <row r="244" spans="2:5" x14ac:dyDescent="0.25">
      <c r="B244" s="1"/>
      <c r="C244" s="5"/>
      <c r="D244" s="3"/>
      <c r="E244" s="3"/>
    </row>
    <row r="245" spans="2:5" x14ac:dyDescent="0.25">
      <c r="B245" s="1"/>
      <c r="C245" s="5"/>
      <c r="D245" s="3"/>
      <c r="E245" s="3"/>
    </row>
    <row r="246" spans="2:5" x14ac:dyDescent="0.25">
      <c r="B246" s="1"/>
      <c r="C246" s="5"/>
      <c r="D246" s="3"/>
      <c r="E246" s="3"/>
    </row>
    <row r="247" spans="2:5" x14ac:dyDescent="0.25">
      <c r="B247" s="1"/>
      <c r="C247" s="5"/>
      <c r="D247" s="3"/>
      <c r="E247" s="3"/>
    </row>
    <row r="248" spans="2:5" x14ac:dyDescent="0.25">
      <c r="B248" s="1"/>
      <c r="C248" s="5"/>
      <c r="D248" s="3"/>
      <c r="E248" s="3"/>
    </row>
    <row r="249" spans="2:5" x14ac:dyDescent="0.25">
      <c r="B249" s="1"/>
      <c r="C249" s="5"/>
      <c r="D249" s="3"/>
      <c r="E249" s="3"/>
    </row>
    <row r="250" spans="2:5" x14ac:dyDescent="0.25">
      <c r="B250" s="1"/>
      <c r="C250" s="5"/>
      <c r="D250" s="3"/>
      <c r="E250" s="3"/>
    </row>
    <row r="251" spans="2:5" x14ac:dyDescent="0.25">
      <c r="B251" s="1"/>
      <c r="C251" s="5"/>
      <c r="D251" s="3"/>
      <c r="E251" s="3"/>
    </row>
    <row r="252" spans="2:5" x14ac:dyDescent="0.25">
      <c r="B252" s="1"/>
      <c r="C252" s="5"/>
      <c r="D252" s="3"/>
      <c r="E252" s="3"/>
    </row>
    <row r="253" spans="2:5" x14ac:dyDescent="0.25">
      <c r="B253" s="1"/>
      <c r="C253" s="5"/>
      <c r="D253" s="3"/>
      <c r="E253" s="3"/>
    </row>
    <row r="254" spans="2:5" x14ac:dyDescent="0.25">
      <c r="B254" s="1"/>
      <c r="C254" s="5"/>
      <c r="D254" s="3"/>
      <c r="E254" s="3"/>
    </row>
    <row r="255" spans="2:5" x14ac:dyDescent="0.25">
      <c r="B255" s="1"/>
      <c r="C255" s="5"/>
      <c r="D255" s="3"/>
      <c r="E255" s="3"/>
    </row>
    <row r="256" spans="2:5" x14ac:dyDescent="0.25">
      <c r="B256" s="1"/>
      <c r="C256" s="5"/>
      <c r="D256" s="3"/>
      <c r="E256" s="3"/>
    </row>
    <row r="257" spans="2:5" x14ac:dyDescent="0.25">
      <c r="B257" s="1"/>
      <c r="C257" s="5"/>
      <c r="D257" s="3"/>
      <c r="E257" s="3"/>
    </row>
    <row r="258" spans="2:5" x14ac:dyDescent="0.25">
      <c r="B258" s="1"/>
      <c r="C258" s="5"/>
      <c r="D258" s="3"/>
      <c r="E258" s="3"/>
    </row>
    <row r="259" spans="2:5" x14ac:dyDescent="0.25">
      <c r="B259" s="1"/>
      <c r="C259" s="5"/>
      <c r="D259" s="3"/>
      <c r="E259" s="3"/>
    </row>
    <row r="260" spans="2:5" x14ac:dyDescent="0.25">
      <c r="B260" s="1"/>
      <c r="C260" s="5"/>
      <c r="D260" s="3"/>
      <c r="E260" s="3"/>
    </row>
    <row r="261" spans="2:5" x14ac:dyDescent="0.25">
      <c r="B261" s="1"/>
      <c r="C261" s="5"/>
      <c r="D261" s="3"/>
      <c r="E261" s="3"/>
    </row>
    <row r="262" spans="2:5" x14ac:dyDescent="0.25">
      <c r="B262" s="1"/>
      <c r="C262" s="5"/>
      <c r="D262" s="3"/>
      <c r="E262" s="3"/>
    </row>
    <row r="263" spans="2:5" x14ac:dyDescent="0.25">
      <c r="B263" s="1"/>
      <c r="C263" s="5"/>
      <c r="D263" s="3"/>
      <c r="E263" s="3"/>
    </row>
    <row r="264" spans="2:5" x14ac:dyDescent="0.25">
      <c r="B264" s="1"/>
      <c r="C264" s="5"/>
      <c r="D264" s="3"/>
      <c r="E264" s="3"/>
    </row>
    <row r="265" spans="2:5" x14ac:dyDescent="0.25">
      <c r="B265" s="1"/>
      <c r="C265" s="5"/>
      <c r="D265" s="3"/>
      <c r="E265" s="3"/>
    </row>
    <row r="266" spans="2:5" x14ac:dyDescent="0.25">
      <c r="B266" s="1"/>
      <c r="C266" s="5"/>
      <c r="D266" s="3"/>
      <c r="E266" s="3"/>
    </row>
    <row r="267" spans="2:5" x14ac:dyDescent="0.25">
      <c r="B267" s="1"/>
      <c r="C267" s="5"/>
      <c r="D267" s="3"/>
      <c r="E267" s="3"/>
    </row>
    <row r="268" spans="2:5" x14ac:dyDescent="0.25">
      <c r="B268" s="1"/>
      <c r="C268" s="5"/>
      <c r="D268" s="3"/>
      <c r="E268" s="3"/>
    </row>
    <row r="269" spans="2:5" x14ac:dyDescent="0.25">
      <c r="B269" s="1"/>
      <c r="C269" s="5"/>
      <c r="D269" s="3"/>
      <c r="E269" s="3"/>
    </row>
    <row r="270" spans="2:5" x14ac:dyDescent="0.25">
      <c r="B270" s="1"/>
      <c r="C270" s="5"/>
      <c r="D270" s="3"/>
      <c r="E270" s="3"/>
    </row>
    <row r="271" spans="2:5" x14ac:dyDescent="0.25">
      <c r="B271" s="1"/>
      <c r="C271" s="5"/>
      <c r="D271" s="3"/>
      <c r="E271" s="3"/>
    </row>
    <row r="272" spans="2:5" x14ac:dyDescent="0.25">
      <c r="B272" s="1"/>
      <c r="C272" s="5"/>
      <c r="D272" s="3"/>
      <c r="E272" s="3"/>
    </row>
    <row r="273" spans="2:5" x14ac:dyDescent="0.25">
      <c r="B273" s="1"/>
      <c r="C273" s="5"/>
      <c r="D273" s="3"/>
      <c r="E273" s="3"/>
    </row>
    <row r="274" spans="2:5" x14ac:dyDescent="0.25">
      <c r="B274" s="1"/>
      <c r="C274" s="5"/>
      <c r="D274" s="3"/>
      <c r="E274" s="3"/>
    </row>
    <row r="275" spans="2:5" x14ac:dyDescent="0.25">
      <c r="B275" s="1"/>
      <c r="C275" s="5"/>
      <c r="D275" s="3"/>
      <c r="E275" s="3"/>
    </row>
    <row r="276" spans="2:5" x14ac:dyDescent="0.25">
      <c r="B276" s="1"/>
      <c r="C276" s="5"/>
      <c r="D276" s="3"/>
      <c r="E276" s="3"/>
    </row>
    <row r="277" spans="2:5" x14ac:dyDescent="0.25">
      <c r="B277" s="1"/>
      <c r="C277" s="5"/>
      <c r="D277" s="3"/>
      <c r="E277" s="3"/>
    </row>
    <row r="278" spans="2:5" x14ac:dyDescent="0.25">
      <c r="B278" s="1"/>
      <c r="C278" s="5"/>
      <c r="D278" s="3"/>
      <c r="E278" s="3"/>
    </row>
    <row r="279" spans="2:5" x14ac:dyDescent="0.25">
      <c r="B279" s="1"/>
      <c r="C279" s="5"/>
      <c r="D279" s="3"/>
      <c r="E279" s="3"/>
    </row>
    <row r="280" spans="2:5" x14ac:dyDescent="0.25">
      <c r="B280" s="1"/>
      <c r="C280" s="5"/>
      <c r="D280" s="3"/>
      <c r="E280" s="3"/>
    </row>
    <row r="281" spans="2:5" x14ac:dyDescent="0.25">
      <c r="B281" s="1"/>
      <c r="C281" s="5"/>
      <c r="D281" s="3"/>
      <c r="E281" s="3"/>
    </row>
    <row r="282" spans="2:5" x14ac:dyDescent="0.25">
      <c r="B282" s="1"/>
      <c r="C282" s="5"/>
      <c r="D282" s="3"/>
      <c r="E282" s="3"/>
    </row>
    <row r="283" spans="2:5" x14ac:dyDescent="0.25">
      <c r="B283" s="1"/>
      <c r="C283" s="5"/>
      <c r="D283" s="3"/>
      <c r="E283" s="3"/>
    </row>
    <row r="284" spans="2:5" x14ac:dyDescent="0.25">
      <c r="B284" s="1"/>
      <c r="C284" s="5"/>
      <c r="D284" s="3"/>
      <c r="E284" s="3"/>
    </row>
    <row r="285" spans="2:5" x14ac:dyDescent="0.25">
      <c r="B285" s="1"/>
      <c r="C285" s="5"/>
      <c r="D285" s="3"/>
      <c r="E285" s="3"/>
    </row>
    <row r="286" spans="2:5" x14ac:dyDescent="0.25">
      <c r="B286" s="1"/>
      <c r="C286" s="5"/>
      <c r="D286" s="3"/>
      <c r="E286" s="3"/>
    </row>
    <row r="287" spans="2:5" x14ac:dyDescent="0.25">
      <c r="B287" s="1"/>
      <c r="C287" s="5"/>
      <c r="D287" s="3"/>
      <c r="E287" s="3"/>
    </row>
    <row r="288" spans="2:5" x14ac:dyDescent="0.25">
      <c r="B288" s="1"/>
      <c r="C288" s="5"/>
      <c r="D288" s="3"/>
      <c r="E288" s="3"/>
    </row>
    <row r="289" spans="2:5" x14ac:dyDescent="0.25">
      <c r="B289" s="1"/>
      <c r="C289" s="5"/>
      <c r="D289" s="3"/>
      <c r="E289" s="3"/>
    </row>
    <row r="290" spans="2:5" x14ac:dyDescent="0.25">
      <c r="B290" s="1"/>
      <c r="C290" s="5"/>
      <c r="D290" s="3"/>
      <c r="E290" s="3"/>
    </row>
    <row r="291" spans="2:5" x14ac:dyDescent="0.25">
      <c r="B291" s="1"/>
      <c r="C291" s="5"/>
      <c r="D291" s="3"/>
      <c r="E291" s="3"/>
    </row>
    <row r="292" spans="2:5" x14ac:dyDescent="0.25">
      <c r="B292" s="1"/>
      <c r="C292" s="5"/>
      <c r="D292" s="3"/>
      <c r="E292" s="3"/>
    </row>
    <row r="293" spans="2:5" x14ac:dyDescent="0.25">
      <c r="B293" s="1"/>
      <c r="C293" s="5"/>
      <c r="D293" s="3"/>
      <c r="E293" s="3"/>
    </row>
    <row r="294" spans="2:5" x14ac:dyDescent="0.25">
      <c r="B294" s="1"/>
      <c r="C294" s="5"/>
      <c r="D294" s="3"/>
      <c r="E294" s="3"/>
    </row>
    <row r="295" spans="2:5" x14ac:dyDescent="0.25">
      <c r="B295" s="1"/>
      <c r="C295" s="5"/>
      <c r="D295" s="3"/>
      <c r="E295" s="3"/>
    </row>
    <row r="296" spans="2:5" x14ac:dyDescent="0.25">
      <c r="B296" s="1"/>
      <c r="C296" s="5"/>
      <c r="D296" s="3"/>
      <c r="E296" s="3"/>
    </row>
    <row r="297" spans="2:5" x14ac:dyDescent="0.25">
      <c r="B297" s="1"/>
      <c r="C297" s="5"/>
      <c r="D297" s="3"/>
      <c r="E297" s="3"/>
    </row>
    <row r="298" spans="2:5" x14ac:dyDescent="0.25">
      <c r="B298" s="1"/>
      <c r="C298" s="5"/>
      <c r="D298" s="3"/>
      <c r="E298" s="3"/>
    </row>
    <row r="299" spans="2:5" x14ac:dyDescent="0.25">
      <c r="B299" s="1"/>
      <c r="C299" s="5"/>
      <c r="D299" s="3"/>
      <c r="E299" s="3"/>
    </row>
    <row r="300" spans="2:5" x14ac:dyDescent="0.25">
      <c r="B300" s="1"/>
      <c r="C300" s="5"/>
      <c r="D300" s="3"/>
      <c r="E300" s="3"/>
    </row>
    <row r="301" spans="2:5" x14ac:dyDescent="0.25">
      <c r="B301" s="1"/>
      <c r="C301" s="5"/>
      <c r="D301" s="3"/>
      <c r="E301" s="3"/>
    </row>
    <row r="302" spans="2:5" x14ac:dyDescent="0.25">
      <c r="B302" s="1"/>
      <c r="C302" s="5"/>
      <c r="D302" s="3"/>
      <c r="E302" s="3"/>
    </row>
    <row r="303" spans="2:5" x14ac:dyDescent="0.25">
      <c r="B303" s="1"/>
      <c r="C303" s="5"/>
      <c r="D303" s="3"/>
      <c r="E303" s="3"/>
    </row>
    <row r="304" spans="2:5" x14ac:dyDescent="0.25">
      <c r="B304" s="1"/>
      <c r="C304" s="5"/>
      <c r="D304" s="3"/>
      <c r="E304" s="3"/>
    </row>
    <row r="305" spans="2:5" x14ac:dyDescent="0.25">
      <c r="B305" s="1"/>
      <c r="C305" s="5"/>
      <c r="D305" s="3"/>
      <c r="E305" s="3"/>
    </row>
    <row r="306" spans="2:5" x14ac:dyDescent="0.25">
      <c r="B306" s="1"/>
      <c r="C306" s="5"/>
      <c r="D306" s="3"/>
      <c r="E306" s="3"/>
    </row>
    <row r="307" spans="2:5" x14ac:dyDescent="0.25">
      <c r="B307" s="1"/>
      <c r="C307" s="5"/>
      <c r="D307" s="3"/>
      <c r="E307" s="3"/>
    </row>
    <row r="308" spans="2:5" x14ac:dyDescent="0.25">
      <c r="B308" s="1"/>
      <c r="C308" s="5"/>
      <c r="D308" s="3"/>
      <c r="E308" s="3"/>
    </row>
    <row r="309" spans="2:5" x14ac:dyDescent="0.25">
      <c r="B309" s="1"/>
      <c r="C309" s="5"/>
      <c r="D309" s="3"/>
      <c r="E309" s="3"/>
    </row>
    <row r="310" spans="2:5" x14ac:dyDescent="0.25">
      <c r="B310" s="1"/>
      <c r="C310" s="5"/>
      <c r="D310" s="3"/>
      <c r="E310" s="3"/>
    </row>
    <row r="311" spans="2:5" x14ac:dyDescent="0.25">
      <c r="B311" s="1"/>
      <c r="C311" s="5"/>
      <c r="D311" s="3"/>
      <c r="E311" s="3"/>
    </row>
    <row r="312" spans="2:5" x14ac:dyDescent="0.25">
      <c r="B312" s="1"/>
      <c r="C312" s="5"/>
      <c r="D312" s="3"/>
      <c r="E312" s="3"/>
    </row>
    <row r="313" spans="2:5" x14ac:dyDescent="0.25">
      <c r="B313" s="1"/>
      <c r="C313" s="5"/>
      <c r="D313" s="3"/>
      <c r="E313" s="3"/>
    </row>
    <row r="314" spans="2:5" x14ac:dyDescent="0.25">
      <c r="B314" s="1"/>
      <c r="C314" s="5"/>
      <c r="D314" s="3"/>
      <c r="E314" s="3"/>
    </row>
    <row r="315" spans="2:5" x14ac:dyDescent="0.25">
      <c r="B315" s="1"/>
      <c r="C315" s="5"/>
      <c r="D315" s="3"/>
      <c r="E315" s="3"/>
    </row>
    <row r="316" spans="2:5" x14ac:dyDescent="0.25">
      <c r="B316" s="1"/>
      <c r="C316" s="5"/>
      <c r="D316" s="3"/>
      <c r="E316" s="3"/>
    </row>
    <row r="317" spans="2:5" x14ac:dyDescent="0.25">
      <c r="B317" s="1"/>
      <c r="C317" s="5"/>
      <c r="D317" s="3"/>
    </row>
    <row r="318" spans="2:5" x14ac:dyDescent="0.25">
      <c r="B318" s="1"/>
      <c r="C318" s="5"/>
      <c r="D318" s="3"/>
    </row>
    <row r="319" spans="2:5" x14ac:dyDescent="0.25">
      <c r="B319" s="1"/>
      <c r="C319" s="5"/>
      <c r="D319" s="3"/>
    </row>
    <row r="320" spans="2:5" x14ac:dyDescent="0.25">
      <c r="B320" s="1"/>
      <c r="C320" s="5"/>
      <c r="D320" s="3"/>
    </row>
    <row r="321" spans="2:4" x14ac:dyDescent="0.25">
      <c r="B321" s="1"/>
      <c r="C321" s="5"/>
      <c r="D321" s="3"/>
    </row>
    <row r="322" spans="2:4" x14ac:dyDescent="0.25">
      <c r="B322" s="1"/>
      <c r="C322" s="5"/>
      <c r="D322" s="3"/>
    </row>
    <row r="323" spans="2:4" x14ac:dyDescent="0.25">
      <c r="B323" s="1"/>
      <c r="C323" s="5"/>
      <c r="D323" s="3"/>
    </row>
    <row r="324" spans="2:4" x14ac:dyDescent="0.25">
      <c r="B324" s="1"/>
      <c r="C324" s="5"/>
      <c r="D324" s="3"/>
    </row>
    <row r="325" spans="2:4" x14ac:dyDescent="0.25">
      <c r="B325" s="1"/>
      <c r="C325" s="5"/>
      <c r="D325" s="3"/>
    </row>
    <row r="326" spans="2:4" x14ac:dyDescent="0.25">
      <c r="B326" s="1"/>
      <c r="C326" s="5"/>
      <c r="D326" s="3"/>
    </row>
    <row r="327" spans="2:4" x14ac:dyDescent="0.25">
      <c r="B327" s="1"/>
      <c r="C327" s="5"/>
      <c r="D327" s="3"/>
    </row>
    <row r="328" spans="2:4" x14ac:dyDescent="0.25">
      <c r="B328" s="1"/>
      <c r="C328" s="5"/>
      <c r="D328" s="3"/>
    </row>
    <row r="329" spans="2:4" x14ac:dyDescent="0.25">
      <c r="B329" s="1"/>
      <c r="C329" s="5"/>
      <c r="D329" s="3"/>
    </row>
    <row r="330" spans="2:4" x14ac:dyDescent="0.25">
      <c r="B330" s="1"/>
      <c r="C330" s="5"/>
      <c r="D330" s="3"/>
    </row>
    <row r="331" spans="2:4" x14ac:dyDescent="0.25">
      <c r="B331" s="1"/>
      <c r="C331" s="5"/>
      <c r="D331" s="3"/>
    </row>
    <row r="332" spans="2:4" x14ac:dyDescent="0.25">
      <c r="B332" s="1"/>
      <c r="C332" s="5"/>
      <c r="D332" s="3"/>
    </row>
    <row r="333" spans="2:4" x14ac:dyDescent="0.25">
      <c r="B333" s="1"/>
      <c r="C333" s="5"/>
      <c r="D333" s="3"/>
    </row>
    <row r="334" spans="2:4" x14ac:dyDescent="0.25">
      <c r="B334" s="1"/>
      <c r="C334" s="5"/>
      <c r="D334" s="3"/>
    </row>
    <row r="335" spans="2:4" x14ac:dyDescent="0.25">
      <c r="B335" s="1"/>
      <c r="C335" s="5"/>
      <c r="D335" s="3"/>
    </row>
    <row r="336" spans="2:4" x14ac:dyDescent="0.25">
      <c r="B336" s="1"/>
      <c r="C336" s="5"/>
      <c r="D336" s="3"/>
    </row>
    <row r="337" spans="2:5" x14ac:dyDescent="0.25">
      <c r="B337" s="1"/>
      <c r="C337" s="5"/>
      <c r="D337" s="3"/>
    </row>
    <row r="338" spans="2:5" x14ac:dyDescent="0.25">
      <c r="B338" s="1"/>
      <c r="C338" s="5"/>
      <c r="D338" s="3"/>
    </row>
    <row r="339" spans="2:5" x14ac:dyDescent="0.25">
      <c r="B339" s="1"/>
      <c r="C339" s="5"/>
      <c r="D339" s="3"/>
    </row>
    <row r="340" spans="2:5" x14ac:dyDescent="0.25">
      <c r="B340" s="1"/>
      <c r="C340" s="5"/>
      <c r="D340" s="3"/>
    </row>
    <row r="341" spans="2:5" x14ac:dyDescent="0.25">
      <c r="B341" s="1"/>
      <c r="C341" s="5"/>
      <c r="D341" s="3"/>
    </row>
    <row r="342" spans="2:5" x14ac:dyDescent="0.25">
      <c r="B342" s="1"/>
      <c r="C342" s="5"/>
      <c r="D342" s="3"/>
    </row>
    <row r="343" spans="2:5" x14ac:dyDescent="0.25">
      <c r="B343" s="1"/>
      <c r="C343" s="5"/>
      <c r="D343" s="3"/>
    </row>
    <row r="344" spans="2:5" x14ac:dyDescent="0.25">
      <c r="B344" s="1"/>
      <c r="C344" s="5"/>
      <c r="D344" s="3"/>
    </row>
    <row r="345" spans="2:5" x14ac:dyDescent="0.25">
      <c r="B345" s="1"/>
      <c r="C345" s="5"/>
      <c r="D345" s="3"/>
    </row>
    <row r="346" spans="2:5" x14ac:dyDescent="0.25">
      <c r="B346" s="1"/>
      <c r="C346" s="5"/>
      <c r="D346" s="3"/>
    </row>
    <row r="347" spans="2:5" x14ac:dyDescent="0.25">
      <c r="B347" s="1"/>
      <c r="D347" s="3"/>
    </row>
    <row r="348" spans="2:5" x14ac:dyDescent="0.25">
      <c r="B348" s="1"/>
      <c r="D348" s="3"/>
    </row>
    <row r="349" spans="2:5" x14ac:dyDescent="0.25">
      <c r="B349" s="1"/>
      <c r="D349" s="3"/>
    </row>
    <row r="350" spans="2:5" x14ac:dyDescent="0.25">
      <c r="B350" s="1"/>
      <c r="E350" s="3"/>
    </row>
    <row r="351" spans="2:5" x14ac:dyDescent="0.25">
      <c r="B351" s="1"/>
      <c r="E351" s="3"/>
    </row>
    <row r="352" spans="2:5" x14ac:dyDescent="0.25">
      <c r="B352" s="1"/>
      <c r="E352" s="3"/>
    </row>
    <row r="353" spans="2:5" x14ac:dyDescent="0.25">
      <c r="B353" s="1"/>
      <c r="E353" s="3"/>
    </row>
    <row r="354" spans="2:5" x14ac:dyDescent="0.25">
      <c r="B354" s="1"/>
      <c r="E354" s="3"/>
    </row>
    <row r="355" spans="2:5" x14ac:dyDescent="0.25">
      <c r="B355" s="1"/>
      <c r="E355" s="3"/>
    </row>
    <row r="356" spans="2:5" x14ac:dyDescent="0.25">
      <c r="B356" s="1"/>
      <c r="E356" s="3"/>
    </row>
    <row r="357" spans="2:5" x14ac:dyDescent="0.25">
      <c r="B357" s="1"/>
      <c r="E357" s="3"/>
    </row>
    <row r="358" spans="2:5" x14ac:dyDescent="0.25">
      <c r="B358" s="1"/>
      <c r="E358" s="3"/>
    </row>
    <row r="359" spans="2:5" x14ac:dyDescent="0.25">
      <c r="B359" s="1"/>
      <c r="E359" s="3"/>
    </row>
    <row r="360" spans="2:5" x14ac:dyDescent="0.25">
      <c r="B360" s="1"/>
      <c r="E360" s="3"/>
    </row>
    <row r="361" spans="2:5" x14ac:dyDescent="0.25">
      <c r="B361" s="1"/>
      <c r="E361" s="3"/>
    </row>
    <row r="362" spans="2:5" x14ac:dyDescent="0.25">
      <c r="B362" s="1"/>
      <c r="E362" s="3"/>
    </row>
    <row r="363" spans="2:5" x14ac:dyDescent="0.25">
      <c r="B363" s="1"/>
      <c r="E363" s="3"/>
    </row>
    <row r="364" spans="2:5" x14ac:dyDescent="0.25">
      <c r="B364" s="5"/>
      <c r="E364" s="3"/>
    </row>
    <row r="365" spans="2:5" x14ac:dyDescent="0.25">
      <c r="B365" s="5"/>
      <c r="E365" s="3"/>
    </row>
    <row r="366" spans="2:5" x14ac:dyDescent="0.25">
      <c r="B366" s="5"/>
      <c r="E366" s="3"/>
    </row>
    <row r="367" spans="2:5" x14ac:dyDescent="0.25">
      <c r="B367" s="5"/>
      <c r="E367" s="3"/>
    </row>
    <row r="368" spans="2:5" x14ac:dyDescent="0.25">
      <c r="B368" s="5"/>
      <c r="E368" s="3"/>
    </row>
    <row r="369" spans="2:5" x14ac:dyDescent="0.25">
      <c r="B369" s="5"/>
      <c r="E369" s="3"/>
    </row>
    <row r="370" spans="2:5" x14ac:dyDescent="0.25">
      <c r="B370" s="5"/>
      <c r="E370" s="3"/>
    </row>
    <row r="371" spans="2:5" x14ac:dyDescent="0.25">
      <c r="B371" s="5"/>
      <c r="E371" s="3"/>
    </row>
    <row r="372" spans="2:5" x14ac:dyDescent="0.25">
      <c r="B372" s="5"/>
      <c r="E372" s="3"/>
    </row>
    <row r="373" spans="2:5" x14ac:dyDescent="0.25">
      <c r="B373" s="5"/>
      <c r="E373" s="3"/>
    </row>
    <row r="374" spans="2:5" x14ac:dyDescent="0.25">
      <c r="B374" s="5"/>
      <c r="E374" s="3"/>
    </row>
  </sheetData>
  <mergeCells count="5">
    <mergeCell ref="A3:H3"/>
    <mergeCell ref="A4:H4"/>
    <mergeCell ref="A5:H5"/>
    <mergeCell ref="A6:H6"/>
    <mergeCell ref="A7:H7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2022-05-13T02:45:14Z</dcterms:modified>
</cp:coreProperties>
</file>